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96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<sst xmlns="http://schemas.openxmlformats.org/spreadsheetml/2006/main" count="32" uniqueCount="32">
  <si>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</si>
  <si>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</si>
  <si>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</si>
  <si>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</si>
  <si>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</si>
  <si>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</si>
  <si>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</si>
  <si>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</si>
  <si>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</si>
  <si>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</si>
  <si>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</si>
  <si>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</si>
  <si>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</si>
  <si>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</si>
  <si>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</si>
  <si>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</si>
  <si>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</si>
  <si>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</si>
  <si>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</si>
  <si>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</si>
  <si>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</si>
  <si>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</si>
  <si>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</si>
  <si>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</si>
  <si>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</si>
  <si>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</si>
  <si>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май</t>
  </si>
  <si>
    <t>июнь</t>
  </si>
  <si>
    <t>расходы на ОДН</t>
  </si>
  <si>
    <t>Налоги</t>
  </si>
  <si>
    <t xml:space="preserve">Сводная ведомость доходов и расходов за 2019 год по ул. Белякова д.5 </t>
  </si>
  <si>
    <t>на 01.01.19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</si>
</sst>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4">
      <selection activeCell="P22" sqref="P22"/>
    </sheetView>
  </sheetViews>
  <sheetFormatPr defaultColWidth="9.00390625" defaultRowHeight="12.75"/>
  <cols>
    <col min="1" max="1" width="11.125" style="0" customWidth="1"/>
    <col min="2" max="2" width="8.50390625" style="0" customWidth="1"/>
    <col min="3" max="3" width="8.375" style="0" customWidth="1"/>
    <col min="4" max="4" width="10.625" style="0" customWidth="1"/>
    <col min="7" max="7" width="6.125" style="0" customWidth="1"/>
    <col min="9" max="9" width="7.125" style="0" customWidth="1"/>
    <col min="10" max="10" width="7.375" style="0" customWidth="1"/>
  </cols>
  <sheetData>
    <row r="2" spans="3:11" ht="12.75">
      <c r="C2" s="1"/>
      <c r="D2" s="1" t="s">
        <v>30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5" ht="12.75">
      <c r="A6" s="9" t="s">
        <v>23</v>
      </c>
      <c r="B6" s="12" t="s">
        <v>0</v>
      </c>
      <c r="C6" s="12" t="s">
        <v>1</v>
      </c>
      <c r="D6" s="12" t="s">
        <v>2</v>
      </c>
      <c r="E6" s="18" t="s">
        <v>8</v>
      </c>
      <c r="F6" s="19"/>
      <c r="G6" s="20"/>
      <c r="H6" s="29" t="s">
        <v>5</v>
      </c>
      <c r="I6" s="30"/>
      <c r="J6" s="15" t="s">
        <v>28</v>
      </c>
      <c r="K6" s="15" t="s">
        <v>7</v>
      </c>
      <c r="L6" s="15" t="s">
        <v>9</v>
      </c>
      <c r="M6" s="15" t="s">
        <v>10</v>
      </c>
      <c r="N6" s="15" t="s">
        <v>25</v>
      </c>
      <c r="O6" s="27" t="s">
        <v>29</v>
      </c>
    </row>
    <row r="7" spans="1:15" ht="12.75" customHeight="1">
      <c r="A7" s="10"/>
      <c r="B7" s="13"/>
      <c r="C7" s="13"/>
      <c r="D7" s="13"/>
      <c r="E7" s="21" t="s">
        <v>3</v>
      </c>
      <c r="F7" s="21" t="s">
        <v>4</v>
      </c>
      <c r="G7" s="24" t="s">
        <v>22</v>
      </c>
      <c r="H7" s="21" t="s">
        <v>24</v>
      </c>
      <c r="I7" s="21" t="s">
        <v>6</v>
      </c>
      <c r="J7" s="31"/>
      <c r="K7" s="16"/>
      <c r="L7" s="16"/>
      <c r="M7" s="16"/>
      <c r="N7" s="16"/>
      <c r="O7" s="28"/>
    </row>
    <row r="8" spans="1:15" ht="12.75">
      <c r="A8" s="10"/>
      <c r="B8" s="13"/>
      <c r="C8" s="13"/>
      <c r="D8" s="13"/>
      <c r="E8" s="22"/>
      <c r="F8" s="22"/>
      <c r="G8" s="25"/>
      <c r="H8" s="22"/>
      <c r="I8" s="22"/>
      <c r="J8" s="31"/>
      <c r="K8" s="16"/>
      <c r="L8" s="16"/>
      <c r="M8" s="16"/>
      <c r="N8" s="16"/>
      <c r="O8" s="28"/>
    </row>
    <row r="9" spans="1:15" ht="12.75">
      <c r="A9" s="11"/>
      <c r="B9" s="14"/>
      <c r="C9" s="14"/>
      <c r="D9" s="14"/>
      <c r="E9" s="23"/>
      <c r="F9" s="23"/>
      <c r="G9" s="26"/>
      <c r="H9" s="23"/>
      <c r="I9" s="23"/>
      <c r="J9" s="32"/>
      <c r="K9" s="17"/>
      <c r="L9" s="17"/>
      <c r="M9" s="17"/>
      <c r="N9" s="17"/>
      <c r="O9" s="28"/>
    </row>
    <row r="10" spans="1:15" ht="12.75">
      <c r="A10" s="2" t="s">
        <v>31</v>
      </c>
      <c r="B10" s="3"/>
      <c r="C10" s="3"/>
      <c r="D10" s="3">
        <v>142854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</row>
    <row r="11" spans="1:16" ht="12.75">
      <c r="A11" s="2" t="s">
        <v>11</v>
      </c>
      <c r="B11" s="3">
        <v>33763</v>
      </c>
      <c r="C11" s="3">
        <v>78224</v>
      </c>
      <c r="D11" s="3">
        <f>D10+B11-C11</f>
        <v>98393</v>
      </c>
      <c r="E11" s="3">
        <v>5728.8</v>
      </c>
      <c r="F11" s="3">
        <v>1923.2</v>
      </c>
      <c r="G11" s="3">
        <v>0</v>
      </c>
      <c r="H11" s="3">
        <v>4267.06</v>
      </c>
      <c r="I11" s="3">
        <v>0</v>
      </c>
      <c r="J11" s="3">
        <f>188.54</f>
        <v>188.54</v>
      </c>
      <c r="K11" s="3">
        <v>55700.95</v>
      </c>
      <c r="L11" s="3">
        <v>2270.16</v>
      </c>
      <c r="M11" s="3">
        <v>3867.68</v>
      </c>
      <c r="N11" s="3">
        <v>4277.96</v>
      </c>
      <c r="O11" s="3"/>
      <c r="P11">
        <f>E11+F11+G11+H11+I11+J11+K11+L11+M11+N11</f>
        <v>78224.35</v>
      </c>
    </row>
    <row r="12" spans="1:16" ht="12.75">
      <c r="A12" s="2" t="s">
        <v>12</v>
      </c>
      <c r="B12" s="3">
        <v>60037</v>
      </c>
      <c r="C12" s="3">
        <v>39563</v>
      </c>
      <c r="D12" s="3">
        <f aca="true" t="shared" si="0" ref="D12:D22">D11+B12-C12</f>
        <v>118867</v>
      </c>
      <c r="E12" s="3">
        <v>5728.8</v>
      </c>
      <c r="F12" s="3">
        <v>1923.2</v>
      </c>
      <c r="G12" s="3">
        <v>0</v>
      </c>
      <c r="H12" s="3">
        <v>4267.06</v>
      </c>
      <c r="I12" s="3">
        <v>0</v>
      </c>
      <c r="J12" s="3">
        <f>188.54</f>
        <v>188.54</v>
      </c>
      <c r="K12" s="3">
        <v>18822.31</v>
      </c>
      <c r="L12" s="3">
        <v>2102</v>
      </c>
      <c r="M12" s="3">
        <v>4372.16</v>
      </c>
      <c r="N12" s="3">
        <v>2158.5</v>
      </c>
      <c r="O12" s="3"/>
      <c r="P12">
        <f aca="true" t="shared" si="1" ref="P12:P21">E12+F12+G12+H12+I12+J12+K12+L12+M12+N12</f>
        <v>39562.57000000001</v>
      </c>
    </row>
    <row r="13" spans="1:16" ht="12.75">
      <c r="A13" s="2" t="s">
        <v>13</v>
      </c>
      <c r="B13" s="3">
        <v>33670</v>
      </c>
      <c r="C13" s="3">
        <v>68086</v>
      </c>
      <c r="D13" s="3">
        <f t="shared" si="0"/>
        <v>84451</v>
      </c>
      <c r="E13" s="3">
        <v>5728.8</v>
      </c>
      <c r="F13" s="3">
        <v>1923.2</v>
      </c>
      <c r="G13" s="3">
        <v>0</v>
      </c>
      <c r="H13" s="3">
        <v>4267.06</v>
      </c>
      <c r="I13" s="3">
        <v>101.75</v>
      </c>
      <c r="J13" s="3">
        <f>188.54</f>
        <v>188.54</v>
      </c>
      <c r="K13" s="3">
        <v>42590.39</v>
      </c>
      <c r="L13" s="3">
        <v>2774.64</v>
      </c>
      <c r="M13" s="3">
        <v>6789.46</v>
      </c>
      <c r="N13" s="3">
        <v>3722.17</v>
      </c>
      <c r="O13" s="3"/>
      <c r="P13">
        <f t="shared" si="1"/>
        <v>68086.01000000001</v>
      </c>
    </row>
    <row r="14" spans="1:16" ht="12.75">
      <c r="A14" s="2" t="s">
        <v>14</v>
      </c>
      <c r="B14" s="3">
        <v>31767</v>
      </c>
      <c r="C14" s="3">
        <v>26667</v>
      </c>
      <c r="D14" s="3">
        <f t="shared" si="0"/>
        <v>89551</v>
      </c>
      <c r="E14" s="3">
        <v>5728.8</v>
      </c>
      <c r="F14" s="3">
        <v>1923.2</v>
      </c>
      <c r="G14" s="3">
        <v>0</v>
      </c>
      <c r="H14" s="3">
        <v>4666.44</v>
      </c>
      <c r="I14" s="3">
        <v>0</v>
      </c>
      <c r="J14" s="3">
        <f>8.9+188.54</f>
        <v>197.44</v>
      </c>
      <c r="K14" s="3">
        <v>6078.53</v>
      </c>
      <c r="L14" s="3">
        <v>2522.4</v>
      </c>
      <c r="M14" s="3">
        <v>4098.9</v>
      </c>
      <c r="N14" s="3">
        <v>1451.06</v>
      </c>
      <c r="O14" s="3"/>
      <c r="P14">
        <f t="shared" si="1"/>
        <v>26666.77</v>
      </c>
    </row>
    <row r="15" spans="1:16" ht="12.75">
      <c r="A15" s="2" t="s">
        <v>26</v>
      </c>
      <c r="B15" s="3">
        <v>34256</v>
      </c>
      <c r="C15" s="3">
        <v>46376</v>
      </c>
      <c r="D15" s="3">
        <f t="shared" si="0"/>
        <v>77431</v>
      </c>
      <c r="E15" s="3">
        <v>5728.8</v>
      </c>
      <c r="F15" s="3">
        <v>1923.2</v>
      </c>
      <c r="G15" s="3">
        <v>0</v>
      </c>
      <c r="H15" s="3">
        <v>4666.44</v>
      </c>
      <c r="I15" s="3">
        <v>0</v>
      </c>
      <c r="J15" s="3">
        <f>8.9+188.54</f>
        <v>197.44</v>
      </c>
      <c r="K15" s="3">
        <v>23404.38</v>
      </c>
      <c r="L15" s="3">
        <v>2774.64</v>
      </c>
      <c r="M15" s="3">
        <v>5149.9</v>
      </c>
      <c r="N15" s="3">
        <v>2531.55</v>
      </c>
      <c r="O15" s="3"/>
      <c r="P15">
        <f t="shared" si="1"/>
        <v>46376.350000000006</v>
      </c>
    </row>
    <row r="16" spans="1:16" ht="12.75">
      <c r="A16" s="2" t="s">
        <v>27</v>
      </c>
      <c r="B16" s="3">
        <v>32697</v>
      </c>
      <c r="C16" s="3">
        <v>26157</v>
      </c>
      <c r="D16" s="3">
        <f t="shared" si="0"/>
        <v>83971</v>
      </c>
      <c r="E16" s="3">
        <v>5728.8</v>
      </c>
      <c r="F16" s="3">
        <v>1923.2</v>
      </c>
      <c r="G16" s="3">
        <v>0</v>
      </c>
      <c r="H16" s="3">
        <v>4666.44</v>
      </c>
      <c r="I16" s="3">
        <v>101.75</v>
      </c>
      <c r="J16" s="3">
        <f>8.9+188.54</f>
        <v>197.44</v>
      </c>
      <c r="K16" s="3">
        <v>5600.4</v>
      </c>
      <c r="L16" s="3">
        <v>2375.26</v>
      </c>
      <c r="M16" s="3">
        <v>4140.94</v>
      </c>
      <c r="N16" s="3">
        <v>1423.13</v>
      </c>
      <c r="O16" s="3"/>
      <c r="P16">
        <f t="shared" si="1"/>
        <v>26157.36</v>
      </c>
    </row>
    <row r="17" spans="1:16" ht="12.75">
      <c r="A17" s="2" t="s">
        <v>15</v>
      </c>
      <c r="B17" s="3">
        <v>36148</v>
      </c>
      <c r="C17" s="3">
        <v>26146</v>
      </c>
      <c r="D17" s="3">
        <f t="shared" si="0"/>
        <v>93973</v>
      </c>
      <c r="E17" s="3">
        <v>5728.8</v>
      </c>
      <c r="F17" s="3">
        <v>1923.2</v>
      </c>
      <c r="G17" s="3">
        <v>0</v>
      </c>
      <c r="H17" s="3">
        <v>4666.44</v>
      </c>
      <c r="I17" s="3">
        <v>0</v>
      </c>
      <c r="J17" s="3">
        <f>142.6+188.54</f>
        <v>331.14</v>
      </c>
      <c r="K17" s="3">
        <v>3526.54</v>
      </c>
      <c r="L17" s="3">
        <v>2669.54</v>
      </c>
      <c r="M17" s="3">
        <v>5885.6</v>
      </c>
      <c r="N17" s="3">
        <v>1415.21</v>
      </c>
      <c r="O17" s="3"/>
      <c r="P17">
        <f t="shared" si="1"/>
        <v>26146.47</v>
      </c>
    </row>
    <row r="18" spans="1:16" ht="12.75">
      <c r="A18" s="2" t="s">
        <v>16</v>
      </c>
      <c r="B18" s="7">
        <v>36148</v>
      </c>
      <c r="C18" s="3">
        <v>53830</v>
      </c>
      <c r="D18" s="3">
        <f t="shared" si="0"/>
        <v>76291</v>
      </c>
      <c r="E18" s="3">
        <v>5728.8</v>
      </c>
      <c r="F18" s="3">
        <v>2604</v>
      </c>
      <c r="G18" s="3">
        <v>0</v>
      </c>
      <c r="H18" s="3">
        <v>4666.44</v>
      </c>
      <c r="I18" s="3">
        <v>0</v>
      </c>
      <c r="J18" s="3">
        <f>142.6+188.54</f>
        <v>331.14</v>
      </c>
      <c r="K18" s="3">
        <v>30461.76</v>
      </c>
      <c r="L18" s="3">
        <v>2627.5</v>
      </c>
      <c r="M18" s="3">
        <v>4477.26</v>
      </c>
      <c r="N18" s="3">
        <v>2932.81</v>
      </c>
      <c r="O18" s="3"/>
      <c r="P18">
        <f t="shared" si="1"/>
        <v>53829.71</v>
      </c>
    </row>
    <row r="19" spans="1:16" ht="12.75">
      <c r="A19" s="2" t="s">
        <v>17</v>
      </c>
      <c r="B19" s="7">
        <v>31922</v>
      </c>
      <c r="C19" s="8">
        <v>26305</v>
      </c>
      <c r="D19" s="3">
        <f t="shared" si="0"/>
        <v>81908</v>
      </c>
      <c r="E19" s="3">
        <v>2980.28</v>
      </c>
      <c r="F19" s="3">
        <v>2604</v>
      </c>
      <c r="G19" s="8">
        <v>0</v>
      </c>
      <c r="H19" s="3">
        <v>4666.44</v>
      </c>
      <c r="I19" s="8">
        <v>101.75</v>
      </c>
      <c r="J19" s="3">
        <f>2451.8+188.54</f>
        <v>2640.34</v>
      </c>
      <c r="K19" s="8">
        <v>5267.59</v>
      </c>
      <c r="L19" s="8">
        <v>2417.3</v>
      </c>
      <c r="M19" s="8">
        <v>4330.12</v>
      </c>
      <c r="N19" s="8">
        <v>1297.31</v>
      </c>
      <c r="O19" s="8"/>
      <c r="P19">
        <f t="shared" si="1"/>
        <v>26305.13</v>
      </c>
    </row>
    <row r="20" spans="1:16" ht="12.75">
      <c r="A20" s="2" t="s">
        <v>18</v>
      </c>
      <c r="B20" s="3">
        <v>32546</v>
      </c>
      <c r="C20" s="3">
        <v>29705</v>
      </c>
      <c r="D20" s="3">
        <f t="shared" si="0"/>
        <v>84749</v>
      </c>
      <c r="E20" s="3">
        <v>7033.3</v>
      </c>
      <c r="F20" s="3">
        <v>2604</v>
      </c>
      <c r="G20" s="3">
        <v>0</v>
      </c>
      <c r="H20" s="3">
        <v>4666.44</v>
      </c>
      <c r="I20" s="3">
        <v>0</v>
      </c>
      <c r="J20" s="3">
        <f>2451.8+188.54</f>
        <v>2640.34</v>
      </c>
      <c r="K20" s="3">
        <v>4466.73</v>
      </c>
      <c r="L20" s="3">
        <v>2291.18</v>
      </c>
      <c r="M20" s="3">
        <v>4519.3</v>
      </c>
      <c r="N20" s="3">
        <v>1483.69</v>
      </c>
      <c r="O20" s="3"/>
      <c r="P20">
        <f t="shared" si="1"/>
        <v>29704.979999999996</v>
      </c>
    </row>
    <row r="21" spans="1:16" ht="12.75">
      <c r="A21" s="2" t="s">
        <v>19</v>
      </c>
      <c r="B21" s="3">
        <v>32504</v>
      </c>
      <c r="C21" s="3">
        <v>25590</v>
      </c>
      <c r="D21" s="3">
        <f t="shared" si="0"/>
        <v>91663</v>
      </c>
      <c r="E21" s="3">
        <v>5733.79</v>
      </c>
      <c r="F21" s="3">
        <v>2864.4</v>
      </c>
      <c r="G21" s="3">
        <v>0</v>
      </c>
      <c r="H21" s="3">
        <v>0</v>
      </c>
      <c r="I21" s="3">
        <v>0</v>
      </c>
      <c r="J21" s="3">
        <f>2451.8+188.54</f>
        <v>2640.34</v>
      </c>
      <c r="K21" s="3">
        <v>5988.8</v>
      </c>
      <c r="L21" s="3">
        <v>2186.08</v>
      </c>
      <c r="M21" s="3">
        <v>4918.68</v>
      </c>
      <c r="N21" s="3">
        <v>1258.12</v>
      </c>
      <c r="O21" s="3"/>
      <c r="P21">
        <f t="shared" si="1"/>
        <v>25590.210000000003</v>
      </c>
    </row>
    <row r="22" spans="1:16" ht="12.75">
      <c r="A22" s="2" t="s">
        <v>21</v>
      </c>
      <c r="B22" s="3">
        <v>35740</v>
      </c>
      <c r="C22" s="3">
        <v>24607</v>
      </c>
      <c r="D22" s="5">
        <f t="shared" si="0"/>
        <v>102796</v>
      </c>
      <c r="E22" s="3">
        <v>572.38</v>
      </c>
      <c r="F22" s="3">
        <v>2864.4</v>
      </c>
      <c r="G22" s="3">
        <v>903.86</v>
      </c>
      <c r="H22" s="3">
        <v>0</v>
      </c>
      <c r="I22" s="3">
        <v>20.35</v>
      </c>
      <c r="J22" s="3">
        <f>2451.8+188.54</f>
        <v>2640.34</v>
      </c>
      <c r="K22" s="3">
        <v>5005.85</v>
      </c>
      <c r="L22" s="3">
        <v>2396.28</v>
      </c>
      <c r="M22" s="3">
        <v>4687.46</v>
      </c>
      <c r="N22" s="3">
        <v>1204.24</v>
      </c>
      <c r="O22" s="3">
        <v>4309.1</v>
      </c>
      <c r="P22">
        <f>E22+F22+G22+H22+I22+J22+K22+L22+M22+N22+O22</f>
        <v>24604.260000000002</v>
      </c>
    </row>
    <row r="23" spans="1:16" ht="12.75">
      <c r="A23" s="6" t="s">
        <v>20</v>
      </c>
      <c r="B23" s="6">
        <f>SUM(B11:B22)</f>
        <v>431198</v>
      </c>
      <c r="C23" s="6">
        <f>SUM(C11:C22)</f>
        <v>471256</v>
      </c>
      <c r="D23" s="6"/>
      <c r="E23" s="6">
        <f aca="true" t="shared" si="2" ref="E23:N23">SUM(E11:E22)</f>
        <v>62150.15000000001</v>
      </c>
      <c r="F23" s="6">
        <f t="shared" si="2"/>
        <v>27003.200000000004</v>
      </c>
      <c r="G23" s="6">
        <f t="shared" si="2"/>
        <v>903.86</v>
      </c>
      <c r="H23" s="6">
        <f t="shared" si="2"/>
        <v>45466.26</v>
      </c>
      <c r="I23" s="6">
        <f t="shared" si="2"/>
        <v>325.6</v>
      </c>
      <c r="J23" s="6">
        <f t="shared" si="2"/>
        <v>12381.58</v>
      </c>
      <c r="K23" s="6">
        <f t="shared" si="2"/>
        <v>206914.23</v>
      </c>
      <c r="L23" s="6">
        <f t="shared" si="2"/>
        <v>29406.979999999996</v>
      </c>
      <c r="M23" s="6">
        <f t="shared" si="2"/>
        <v>57237.46000000001</v>
      </c>
      <c r="N23" s="6">
        <f t="shared" si="2"/>
        <v>25155.750000000004</v>
      </c>
      <c r="O23" s="6">
        <f>O22</f>
        <v>4309.1</v>
      </c>
      <c r="P23">
        <f>E23+F23+G23+H23+I23+J23+K23+L23+M23+N23+O23</f>
        <v>471254.17</v>
      </c>
    </row>
  </sheetData>
  <sheetProtection/>
  <mergeCells count="17">
    <mergeCell ref="O6:O9"/>
    <mergeCell ref="M6:M9"/>
    <mergeCell ref="N6:N9"/>
    <mergeCell ref="H6:I6"/>
    <mergeCell ref="H7:H9"/>
    <mergeCell ref="I7:I9"/>
    <mergeCell ref="J6:J9"/>
    <mergeCell ref="K6:K9"/>
    <mergeCell ref="A6:A9"/>
    <mergeCell ref="B6:B9"/>
    <mergeCell ref="C6:C9"/>
    <mergeCell ref="L6:L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УК Лайт-Сити</cp:lastModifiedBy>
  <cp:lastPrinted>2012-10-26T15:36:14Z</cp:lastPrinted>
  <dcterms:created xsi:type="dcterms:W3CDTF">2012-09-02T06:37:17Z</dcterms:created>
  <dcterms:modified xsi:type="dcterms:W3CDTF">2020-02-20T11:58:27Z</dcterms:modified>
  <cp:category/>
  <cp:version/>
  <cp:contentType/>
  <cp:contentStatus/>
</cp:coreProperties>
</file>