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<sst xmlns="http://schemas.openxmlformats.org/spreadsheetml/2006/main" count="165" uniqueCount="142">
  <si>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</si>
  <si>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</si>
  <si>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</si>
  <si>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</si>
  <si>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</si>
  <si>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</si>
  <si>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</si>
  <si>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</si>
  <si>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</si>
  <si>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</si>
  <si>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</si>
  <si>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</si>
  <si>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</si>
  <si>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</si>
  <si>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</si>
  <si>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</si>
  <si>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</si>
  <si>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</si>
  <si>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</si>
  <si>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</si>
  <si>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</si>
  <si>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</si>
  <si>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</si>
  <si>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</si>
  <si>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</si>
  <si>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</si>
  <si>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</si>
  <si>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</si>
  <si>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</si>
  <si>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</si>
  <si>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</si>
  <si>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</si>
  <si>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</si>
  <si>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</si>
  <si>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</si>
  <si>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</si>
  <si>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</si>
  <si>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</si>
  <si>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</si>
  <si>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</si>
  <si>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</si>
  <si>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</si>
  <si>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</si>
  <si>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</si>
  <si>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</si>
  <si>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</si>
  <si>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</si>
  <si>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</si>
  <si>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</si>
  <si>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</si>
  <si>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</si>
  <si>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</si>
  <si>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</si>
  <si>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</si>
  <si>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</si>
  <si>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</si>
  <si>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</si>
  <si>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</si>
  <si>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</si>
  <si>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</si>
  <si>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</si>
  <si>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</si>
  <si>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</si>
  <si>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</si>
  <si>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</si>
  <si>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</si>
  <si>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</si>
  <si>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</si>
  <si>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</si>
  <si>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</si>
  <si>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</si>
  <si>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</si>
  <si>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</si>
  <si>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</si>
  <si>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</si>
  <si>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</si>
  <si>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</si>
  <si>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</si>
  <si>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</si>
  <si>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</si>
  <si>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</si>
  <si>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</si>
  <si>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</si>
  <si>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</si>
  <si>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</si>
  <si>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</si>
  <si>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</si>
  <si>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</si>
  <si>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</si>
  <si>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</si>
  <si>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</si>
  <si>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</si>
  <si>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</si>
  <si>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</si>
  <si>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</si>
  <si>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</si>
  <si>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</si>
  <si>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</si>
  <si>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</si>
  <si>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</si>
  <si>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</si>
  <si>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</si>
  <si>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</si>
  <si>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</si>
  <si>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</si>
  <si>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</si>
  <si>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</si>
  <si>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</si>
  <si>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</si>
  <si>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</si>
  <si>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</si>
  <si>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</si>
  <si>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</si>
  <si>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</si>
  <si>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</si>
  <si>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</si>
  <si>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</si>
  <si>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</si>
  <si>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</si>
  <si>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</si>
  <si>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</si>
  <si>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</si>
  <si>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</si>
  <si>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</si>
  <si>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</si>
  <si>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</si>
  <si>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</si>
  <si>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</si>
  <si>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</si>
  <si>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</si>
  <si>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</si>
  <si>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</si>
  <si>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(Спарк,ростелеком,эр-телеком,видикон)</t>
  </si>
  <si>
    <t>июня</t>
  </si>
  <si>
    <t>за   июнь  2019 г.</t>
  </si>
  <si>
    <t>ост.на 01.07</t>
  </si>
  <si>
    <t xml:space="preserve">смена вентиля д 15 (1шт) </t>
  </si>
  <si>
    <t>вентиль д 15</t>
  </si>
  <si>
    <t>1шт</t>
  </si>
  <si>
    <t>смена ламп (7шт) т.п.</t>
  </si>
  <si>
    <t>лампа</t>
  </si>
  <si>
    <t>7шт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</si>
</sst>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1.9</v>
      </c>
      <c r="M6" s="48">
        <f>L6*126.87*1.302</f>
        <v>313.851006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3.48</v>
      </c>
      <c r="M20" s="33">
        <f>SUM(M6:M19)</f>
        <v>574.8428952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0.81</v>
      </c>
      <c r="M24" s="32">
        <f>L24*126.87*1.302*1.15</f>
        <v>153.86958531000002</v>
      </c>
    </row>
    <row r="25" spans="1:13" ht="12.75">
      <c r="A25" t="s">
        <v>107</v>
      </c>
      <c r="J25" s="20">
        <v>2</v>
      </c>
      <c r="K25" s="20" t="s">
        <v>139</v>
      </c>
      <c r="L25" s="48">
        <f>0.07*7.1</f>
        <v>0.497</v>
      </c>
      <c r="M25" s="32">
        <f aca="true" t="shared" si="1" ref="M25:M35">L25*126.87*1.302*1.15</f>
        <v>94.41133814700001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64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1.307</v>
      </c>
      <c r="M36" s="33">
        <f>SUM(M24:M35)</f>
        <v>248.28092345700003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39202.83-1161.84</f>
        <v>38040.990000000005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28695.79</v>
      </c>
      <c r="J40" s="20">
        <v>1</v>
      </c>
      <c r="K40" s="20" t="s">
        <v>137</v>
      </c>
      <c r="L40" s="25" t="s">
        <v>138</v>
      </c>
      <c r="M40" s="25">
        <v>230.56</v>
      </c>
    </row>
    <row r="41" spans="2:13" ht="12.75">
      <c r="B41" t="s">
        <v>8</v>
      </c>
      <c r="F41" s="9">
        <f>F40/F39</f>
        <v>0.754338675202722</v>
      </c>
      <c r="J41" s="20">
        <v>2</v>
      </c>
      <c r="K41" s="20" t="s">
        <v>140</v>
      </c>
      <c r="L41" s="25" t="s">
        <v>141</v>
      </c>
      <c r="M41" s="25">
        <f>7*11.6</f>
        <v>81.2</v>
      </c>
    </row>
    <row r="42" spans="1:13" ht="12.75">
      <c r="A42" t="s">
        <v>132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29850.79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/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7616.7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2.22</v>
      </c>
      <c r="E53" s="13" t="s">
        <v>14</v>
      </c>
      <c r="F53" s="11">
        <f>E32*D53</f>
        <v>5863.242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0.5</v>
      </c>
      <c r="E54" t="s">
        <v>14</v>
      </c>
      <c r="F54" s="11">
        <f>B54*D54</f>
        <v>339.7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6202.942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239353</v>
      </c>
      <c r="D57">
        <v>229360</v>
      </c>
      <c r="E57">
        <v>2641.1</v>
      </c>
      <c r="F57" s="34">
        <f>C57/D57*E57</f>
        <v>2756.1702489536096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574.8428952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248.28092345700003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311.76</v>
      </c>
    </row>
    <row r="61" spans="1:6" ht="12.75">
      <c r="A61" t="s">
        <v>22</v>
      </c>
      <c r="F61" s="11">
        <f>M60</f>
        <v>311.76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0.25</v>
      </c>
      <c r="E64" t="s">
        <v>14</v>
      </c>
      <c r="F64" s="11">
        <f>B64*D64</f>
        <v>660.275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4551.329067610609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0.19</v>
      </c>
      <c r="E69" t="s">
        <v>14</v>
      </c>
      <c r="F69" s="11">
        <f>B69*D69</f>
        <v>501.80899999999997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0.94</v>
      </c>
      <c r="E72" t="s">
        <v>14</v>
      </c>
      <c r="F72" s="11">
        <f>B72*D72</f>
        <v>2482.6339999999996</v>
      </c>
    </row>
    <row r="73" spans="1:6" ht="12.75">
      <c r="A73" s="4" t="s">
        <v>29</v>
      </c>
      <c r="F73" s="31">
        <f>F69+F72</f>
        <v>2984.4429999999993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1.97</v>
      </c>
      <c r="E76" t="s">
        <v>14</v>
      </c>
      <c r="F76" s="11">
        <f>B76*D76</f>
        <v>5202.967</v>
      </c>
    </row>
    <row r="77" spans="1:6" ht="12.75">
      <c r="A77" s="4" t="s">
        <v>31</v>
      </c>
      <c r="F77" s="31">
        <f>SUM(F76)</f>
        <v>5202.967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26558.381067610608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1540.386101921415</v>
      </c>
    </row>
    <row r="81" spans="1:6" ht="12.75">
      <c r="A81" s="1"/>
      <c r="B81" s="35" t="s">
        <v>128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62"/>
      <c r="F82" s="63">
        <v>290.45</v>
      </c>
    </row>
    <row r="83" spans="1:6" ht="12.75">
      <c r="A83" s="1"/>
      <c r="B83" s="35" t="s">
        <v>130</v>
      </c>
      <c r="C83" s="35"/>
      <c r="D83" s="1"/>
      <c r="E83" s="62"/>
      <c r="F83" s="63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36442.46716953202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43617</v>
      </c>
      <c r="C86" s="39">
        <v>166153</v>
      </c>
      <c r="D86" s="44">
        <f>F43</f>
        <v>29850.79</v>
      </c>
      <c r="E86" s="44">
        <f>F84</f>
        <v>36442.46716953202</v>
      </c>
      <c r="F86" s="45">
        <f>C86+D86-E86</f>
        <v>159561.32283046798</v>
      </c>
    </row>
    <row r="88" spans="1:6" ht="13.5" thickBot="1">
      <c r="A88" t="s">
        <v>112</v>
      </c>
      <c r="C88" s="59">
        <v>43617</v>
      </c>
      <c r="D88" s="8" t="s">
        <v>113</v>
      </c>
      <c r="E88" s="59">
        <v>43646</v>
      </c>
      <c r="F88" t="s">
        <v>114</v>
      </c>
    </row>
    <row r="89" spans="1:7" ht="13.5" thickBot="1">
      <c r="A89" t="s">
        <v>115</v>
      </c>
      <c r="F89" s="60">
        <f>E86</f>
        <v>36442.46716953202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2019-09-09T06:51:21Z</dcterms:modified>
  <cp:category/>
  <cp:version/>
  <cp:contentType/>
  <cp:contentStatus/>
</cp:coreProperties>
</file>