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<sst xmlns="http://schemas.openxmlformats.org/spreadsheetml/2006/main" count="165" uniqueCount="142">
  <si>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</si>
  <si>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</si>
  <si>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</si>
  <si>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</si>
  <si>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</si>
  <si>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</si>
  <si>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</si>
  <si>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</si>
  <si>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</si>
  <si>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</si>
  <si>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</si>
  <si>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</si>
  <si>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</si>
  <si>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</si>
  <si>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</si>
  <si>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</si>
  <si>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</si>
  <si>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</si>
  <si>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</si>
  <si>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</si>
  <si>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</si>
  <si>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</si>
  <si>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</si>
  <si>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</si>
  <si>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</si>
  <si>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</si>
  <si>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</si>
  <si>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</si>
  <si>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</si>
  <si>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</si>
  <si>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</si>
  <si>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</si>
  <si>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</si>
  <si>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</si>
  <si>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</si>
  <si>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</si>
  <si>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</si>
  <si>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</si>
  <si>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</si>
  <si>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</si>
  <si>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</si>
  <si>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</si>
  <si>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</si>
  <si>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</si>
  <si>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</si>
  <si>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</si>
  <si>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</si>
  <si>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</si>
  <si>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</si>
  <si>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</si>
  <si>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</si>
  <si>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</si>
  <si>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</si>
  <si>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</si>
  <si>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</si>
  <si>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</si>
  <si>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</si>
  <si>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</si>
  <si>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</si>
  <si>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</si>
  <si>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</si>
  <si>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</si>
  <si>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</si>
  <si>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</si>
  <si>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</si>
  <si>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</si>
  <si>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</si>
  <si>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</si>
  <si>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</si>
  <si>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</si>
  <si>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</si>
  <si>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</si>
  <si>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</si>
  <si>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</si>
  <si>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</si>
  <si>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</si>
  <si>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</si>
  <si>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</si>
  <si>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</si>
  <si>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</si>
  <si>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</si>
  <si>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</si>
  <si>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</si>
  <si>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</si>
  <si>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</si>
  <si>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</si>
  <si>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</si>
  <si>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</si>
  <si>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</si>
  <si>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</si>
  <si>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</si>
  <si>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</si>
  <si>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</si>
  <si>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</si>
  <si>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</si>
  <si>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</si>
  <si>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</si>
  <si>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</si>
  <si>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</si>
  <si>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</si>
  <si>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</si>
  <si>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</si>
  <si>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</si>
  <si>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</si>
  <si>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</si>
  <si>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</si>
  <si>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</si>
  <si>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</si>
  <si>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</si>
  <si>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</si>
  <si>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</si>
  <si>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</si>
  <si>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</si>
  <si>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</si>
  <si>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</si>
  <si>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</si>
  <si>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</si>
  <si>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</si>
  <si>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</si>
  <si>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</si>
  <si>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</si>
  <si>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</si>
  <si>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</si>
  <si>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</si>
  <si>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</si>
  <si>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</si>
  <si>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</si>
  <si>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</si>
  <si>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</si>
  <si>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</si>
  <si>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</si>
  <si>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</si>
  <si>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</si>
  <si>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</si>
  <si>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</si>
  <si>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</si>
  <si>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 xml:space="preserve">смена ламп (10шт) </t>
  </si>
  <si>
    <t>лампа</t>
  </si>
  <si>
    <t>10шт</t>
  </si>
  <si>
    <t>смена эл. Провода (2мп)</t>
  </si>
  <si>
    <t>эл. Провод</t>
  </si>
  <si>
    <t>2мп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</si>
</sst>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33" sqref="M33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175.09582440000003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175.09582440000003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 t="s">
        <v>136</v>
      </c>
      <c r="L24" s="23">
        <f>0.1*7.1</f>
        <v>0.71</v>
      </c>
      <c r="M24" s="32">
        <f>L24*126.87*1.302*1.15</f>
        <v>134.87334020999998</v>
      </c>
    </row>
    <row r="25" spans="1:13" ht="12.75">
      <c r="A25" t="s">
        <v>107</v>
      </c>
      <c r="J25" s="23">
        <v>2</v>
      </c>
      <c r="K25" s="41" t="s">
        <v>139</v>
      </c>
      <c r="L25" s="23">
        <f>0.02*19</f>
        <v>0.38</v>
      </c>
      <c r="M25" s="32">
        <f>L25*126.87*1.302*1.15</f>
        <v>72.18573138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207.05907158999997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 t="s">
        <v>137</v>
      </c>
      <c r="L31" s="23" t="s">
        <v>138</v>
      </c>
      <c r="M31" s="23">
        <f>10*13.43</f>
        <v>134.3</v>
      </c>
    </row>
    <row r="32" spans="10:13" ht="12.75">
      <c r="J32" s="23">
        <v>2</v>
      </c>
      <c r="K32" s="41" t="s">
        <v>140</v>
      </c>
      <c r="L32" s="23" t="s">
        <v>141</v>
      </c>
      <c r="M32" s="23">
        <f>2*7.4</f>
        <v>14.8</v>
      </c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149.10000000000002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5443.08</v>
      </c>
    </row>
    <row r="41" spans="1:6" ht="12.75">
      <c r="A41" t="s">
        <v>7</v>
      </c>
      <c r="F41" s="5">
        <v>5443.08</v>
      </c>
    </row>
    <row r="42" spans="2:6" ht="12.75">
      <c r="B42" t="s">
        <v>8</v>
      </c>
      <c r="F42" s="9">
        <f>F41/F40</f>
        <v>1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5443.08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2.03</v>
      </c>
      <c r="E54" t="s">
        <v>15</v>
      </c>
      <c r="F54" s="11">
        <f>E33*D54</f>
        <v>774.039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774.039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183454</v>
      </c>
      <c r="D58">
        <v>229360</v>
      </c>
      <c r="E58">
        <v>279.1</v>
      </c>
      <c r="F58" s="34">
        <f>C58/D58*E58</f>
        <v>223.23862661318452</v>
      </c>
    </row>
    <row r="59" spans="1:6" ht="12.75">
      <c r="A59" t="s">
        <v>21</v>
      </c>
      <c r="F59" s="34">
        <f>M20</f>
        <v>175.09582440000003</v>
      </c>
    </row>
    <row r="60" spans="1:6" ht="12.75">
      <c r="A60" t="s">
        <v>22</v>
      </c>
      <c r="F60" s="11">
        <f>M27</f>
        <v>207.05907158999997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149.10000000000002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0.36</v>
      </c>
      <c r="E65" t="s">
        <v>15</v>
      </c>
      <c r="F65" s="11">
        <f>B65*D65</f>
        <v>137.268</v>
      </c>
    </row>
    <row r="66" spans="1:6" ht="12.75">
      <c r="A66" s="51" t="s">
        <v>80</v>
      </c>
      <c r="B66" s="51"/>
      <c r="C66" s="51"/>
      <c r="D66" s="58"/>
      <c r="E66" s="51"/>
      <c r="F66" s="58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891.7615226031845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0.17</v>
      </c>
      <c r="E70" t="s">
        <v>15</v>
      </c>
      <c r="F70" s="11">
        <f>B70*D70</f>
        <v>64.82100000000001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0.83</v>
      </c>
      <c r="E73" t="s">
        <v>15</v>
      </c>
      <c r="F73" s="11">
        <f>B73*D73</f>
        <v>316.479</v>
      </c>
    </row>
    <row r="74" spans="1:6" ht="12.75">
      <c r="A74" s="4" t="s">
        <v>30</v>
      </c>
      <c r="F74" s="31">
        <f>F70+F73</f>
        <v>381.3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2.08</v>
      </c>
      <c r="E77" t="s">
        <v>15</v>
      </c>
      <c r="F77" s="11">
        <f>B77*D77</f>
        <v>793.104</v>
      </c>
    </row>
    <row r="78" spans="1:6" ht="12.75">
      <c r="A78" s="4" t="s">
        <v>33</v>
      </c>
      <c r="F78" s="31">
        <f>SUM(F77)</f>
        <v>793.104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3976.4785226031845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230.63575431098468</v>
      </c>
      <c r="I81" s="7"/>
    </row>
    <row r="82" spans="1:9" ht="12.75">
      <c r="A82" s="1"/>
      <c r="B82" s="35" t="s">
        <v>129</v>
      </c>
      <c r="C82" s="35"/>
      <c r="D82" s="1"/>
      <c r="E82" s="56"/>
      <c r="F82" s="57">
        <v>127.02</v>
      </c>
      <c r="I82" s="7"/>
    </row>
    <row r="83" spans="1:9" ht="12.75">
      <c r="A83" s="1"/>
      <c r="B83" s="35" t="s">
        <v>130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131</v>
      </c>
      <c r="C84" s="35"/>
      <c r="D84" s="1"/>
      <c r="E84" s="56"/>
      <c r="F84" s="57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4467.48427691417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43497</v>
      </c>
      <c r="C87" s="39">
        <v>37161</v>
      </c>
      <c r="D87" s="43">
        <f>F44</f>
        <v>5443.08</v>
      </c>
      <c r="E87" s="43">
        <f>F85</f>
        <v>4467.48427691417</v>
      </c>
      <c r="F87" s="44">
        <f>C87+D87-E87</f>
        <v>38136.59572308583</v>
      </c>
    </row>
    <row r="89" spans="1:6" ht="13.5" thickBot="1">
      <c r="A89" t="s">
        <v>112</v>
      </c>
      <c r="C89" s="53">
        <v>43497</v>
      </c>
      <c r="D89" s="8" t="s">
        <v>113</v>
      </c>
      <c r="E89" s="53">
        <v>43524</v>
      </c>
      <c r="F89" t="s">
        <v>114</v>
      </c>
    </row>
    <row r="90" spans="1:7" ht="13.5" thickBot="1">
      <c r="A90" t="s">
        <v>115</v>
      </c>
      <c r="F90" s="54">
        <f>E87</f>
        <v>4467.48427691417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2019-05-08T09:26:59Z</dcterms:modified>
  <cp:category/>
  <cp:version/>
  <cp:contentType/>
  <cp:contentStatus/>
</cp:coreProperties>
</file>