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<sst xmlns="http://schemas.openxmlformats.org/spreadsheetml/2006/main" count="174" uniqueCount="147">
  <si>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</si>
  <si>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</si>
  <si>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</si>
  <si>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</si>
  <si>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</si>
  <si>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</si>
  <si>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</si>
  <si>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</si>
  <si>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</si>
  <si>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</si>
  <si>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</si>
  <si>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</si>
  <si>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</si>
  <si>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</si>
  <si>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</si>
  <si>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</si>
  <si>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</si>
  <si>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</si>
  <si>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</si>
  <si>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</si>
  <si>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</si>
  <si>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</si>
  <si>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</si>
  <si>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</si>
  <si>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</si>
  <si>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</si>
  <si>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</si>
  <si>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</si>
  <si>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</si>
  <si>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</si>
  <si>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</si>
  <si>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</si>
  <si>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</si>
  <si>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</si>
  <si>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</si>
  <si>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</si>
  <si>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</si>
  <si>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</si>
  <si>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</si>
  <si>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</si>
  <si>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</si>
  <si>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</si>
  <si>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</si>
  <si>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</si>
  <si>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</si>
  <si>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</si>
  <si>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</si>
  <si>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</si>
  <si>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</si>
  <si>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</si>
  <si>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</si>
  <si>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</si>
  <si>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</si>
  <si>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</si>
  <si>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</si>
  <si>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</si>
  <si>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</si>
  <si>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</si>
  <si>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</si>
  <si>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</si>
  <si>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</si>
  <si>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</si>
  <si>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</si>
  <si>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</si>
  <si>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</si>
  <si>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</si>
  <si>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</si>
  <si>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</si>
  <si>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</si>
  <si>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</si>
  <si>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</si>
  <si>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</si>
  <si>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</si>
  <si>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</si>
  <si>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</si>
  <si>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</si>
  <si>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</si>
  <si>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</si>
  <si>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</si>
  <si>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</si>
  <si>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</si>
  <si>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</si>
  <si>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</si>
  <si>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</si>
  <si>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</si>
  <si>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</si>
  <si>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</si>
  <si>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</si>
  <si>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</si>
  <si>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</si>
  <si>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</si>
  <si>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</si>
  <si>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</si>
  <si>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</si>
  <si>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</si>
  <si>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</si>
  <si>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</si>
  <si>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</si>
  <si>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</si>
  <si>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</si>
  <si>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</si>
  <si>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</si>
  <si>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</si>
  <si>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</si>
  <si>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</si>
  <si>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</si>
  <si>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</si>
  <si>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</si>
  <si>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</si>
  <si>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</si>
  <si>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</si>
  <si>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</si>
  <si>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</si>
  <si>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</si>
  <si>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</si>
  <si>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</si>
  <si>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</si>
  <si>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</si>
  <si>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</si>
  <si>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</si>
  <si>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</si>
  <si>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</si>
  <si>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</si>
  <si>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</si>
  <si>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</si>
  <si>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</si>
  <si>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</si>
  <si>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</si>
  <si>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</si>
  <si>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</si>
  <si>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</si>
  <si>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</si>
  <si>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</si>
  <si>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</si>
  <si>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</si>
  <si>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смена труб д 110 на пвх (5мп)</t>
  </si>
  <si>
    <t>труба д 110 2мп</t>
  </si>
  <si>
    <t>2шт</t>
  </si>
  <si>
    <t>труба д 110 1мп</t>
  </si>
  <si>
    <t>1шт</t>
  </si>
  <si>
    <t>тройник 110 пвх</t>
  </si>
  <si>
    <t>рюмка 110х50</t>
  </si>
  <si>
    <t>муфта 110</t>
  </si>
  <si>
    <t>ревизка 110</t>
  </si>
  <si>
    <t>смена ламп (12шт) п-д2,1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</si>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</sst>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504.7675194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504.7675194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1428.9038237999998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25">
        <f>0.05*146.9</f>
        <v>7.345000000000001</v>
      </c>
      <c r="M24" s="33">
        <f aca="true" t="shared" si="1" ref="M24:M35">L24*126.87*1.202*1.15</f>
        <v>1288.110285345</v>
      </c>
    </row>
    <row r="25" spans="1:13" ht="12.75">
      <c r="A25" t="s">
        <v>106</v>
      </c>
      <c r="J25" s="20">
        <v>2</v>
      </c>
      <c r="K25" s="20" t="s">
        <v>144</v>
      </c>
      <c r="L25" s="45">
        <f>0.12*7.1</f>
        <v>0.852</v>
      </c>
      <c r="M25" s="33">
        <f t="shared" si="1"/>
        <v>149.41728565199998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8.197000000000001</v>
      </c>
      <c r="M36" s="34">
        <f>SUM(M24:M35)</f>
        <v>1437.5275709969999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47334.22</v>
      </c>
      <c r="J40" s="20">
        <v>1</v>
      </c>
      <c r="K40" s="20" t="s">
        <v>136</v>
      </c>
      <c r="L40" s="52" t="s">
        <v>137</v>
      </c>
      <c r="M40" s="25">
        <f>2*109.53</f>
        <v>219.06</v>
      </c>
    </row>
    <row r="41" spans="1:13" ht="12.75">
      <c r="A41" t="s">
        <v>7</v>
      </c>
      <c r="F41" s="5">
        <v>42754.33</v>
      </c>
      <c r="J41" s="20">
        <v>2</v>
      </c>
      <c r="K41" s="20" t="s">
        <v>138</v>
      </c>
      <c r="L41" s="25" t="s">
        <v>139</v>
      </c>
      <c r="M41" s="25">
        <v>175</v>
      </c>
    </row>
    <row r="42" spans="2:13" ht="12.75">
      <c r="B42" t="s">
        <v>8</v>
      </c>
      <c r="F42" s="9">
        <f>F41/F40</f>
        <v>0.9032435730429276</v>
      </c>
      <c r="J42" s="20">
        <v>3</v>
      </c>
      <c r="K42" s="20" t="s">
        <v>140</v>
      </c>
      <c r="L42" s="25" t="s">
        <v>137</v>
      </c>
      <c r="M42" s="25">
        <f>2*109.53</f>
        <v>219.06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5" t="s">
        <v>139</v>
      </c>
      <c r="M43" s="25">
        <v>43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43654.33</v>
      </c>
      <c r="J44" s="20">
        <v>5</v>
      </c>
      <c r="K44" s="20" t="s">
        <v>142</v>
      </c>
      <c r="L44" s="25" t="s">
        <v>139</v>
      </c>
      <c r="M44" s="25">
        <v>69.22</v>
      </c>
    </row>
    <row r="45" spans="10:13" ht="12.75">
      <c r="J45" s="20">
        <v>6</v>
      </c>
      <c r="K45" s="20" t="s">
        <v>143</v>
      </c>
      <c r="L45" s="25" t="s">
        <v>139</v>
      </c>
      <c r="M45" s="25">
        <v>118</v>
      </c>
    </row>
    <row r="46" spans="2:13" ht="12.75">
      <c r="B46" s="1" t="s">
        <v>10</v>
      </c>
      <c r="C46" s="1"/>
      <c r="J46" s="20">
        <v>7</v>
      </c>
      <c r="K46" s="20" t="s">
        <v>140</v>
      </c>
      <c r="L46" s="25" t="s">
        <v>139</v>
      </c>
      <c r="M46" s="25">
        <v>109.53</v>
      </c>
    </row>
    <row r="47" spans="10:13" ht="12.75">
      <c r="J47" s="20">
        <v>8</v>
      </c>
      <c r="K47" s="20" t="s">
        <v>145</v>
      </c>
      <c r="L47" s="25" t="s">
        <v>146</v>
      </c>
      <c r="M47" s="25">
        <f>12*14</f>
        <v>168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(5850)*1.202</f>
        <v>7031.7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960*1.202</f>
        <v>1153.92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8185.62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6281.435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0.4</v>
      </c>
      <c r="E55" t="s">
        <v>14</v>
      </c>
      <c r="F55" s="11">
        <f>B55*D55</f>
        <v>331.44000000000005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6612.875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184596</v>
      </c>
      <c r="D58">
        <v>228897.7</v>
      </c>
      <c r="E58">
        <v>3156.5</v>
      </c>
      <c r="F58" s="35">
        <f>C58/D58*E58</f>
        <v>2545.5794182291916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1428.9038237999998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1437.5275709969999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1120.87</v>
      </c>
    </row>
    <row r="62" spans="1:6" ht="12.75">
      <c r="A62" t="s">
        <v>22</v>
      </c>
      <c r="F62" s="5">
        <f>M61</f>
        <v>1120.87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0.25</v>
      </c>
      <c r="E65" t="s">
        <v>14</v>
      </c>
      <c r="F65" s="5">
        <f>B65*D65</f>
        <v>789.125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7322.005813026191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0.28</v>
      </c>
      <c r="E70" t="s">
        <v>14</v>
      </c>
      <c r="F70" s="11">
        <f>B70*D70</f>
        <v>883.82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1.13</v>
      </c>
      <c r="E73" t="s">
        <v>14</v>
      </c>
      <c r="F73" s="11">
        <f>B73*D73</f>
        <v>3566.845</v>
      </c>
    </row>
    <row r="74" spans="1:6" ht="12.75">
      <c r="A74" s="4" t="s">
        <v>29</v>
      </c>
      <c r="F74" s="32">
        <f>F70+F73</f>
        <v>4450.665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2.27</v>
      </c>
      <c r="E77" t="s">
        <v>14</v>
      </c>
      <c r="F77" s="5">
        <f>B77*D77</f>
        <v>7165.255</v>
      </c>
    </row>
    <row r="78" spans="1:6" ht="12.75">
      <c r="A78" s="4" t="s">
        <v>32</v>
      </c>
      <c r="F78" s="8">
        <f>SUM(F77)</f>
        <v>7165.255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33736.42081302619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1956.7124071555188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1755.6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347.58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2559.37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40355.68322018171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43160</v>
      </c>
      <c r="C87" s="40">
        <v>70477</v>
      </c>
      <c r="D87" s="43">
        <f>F44</f>
        <v>43654.33</v>
      </c>
      <c r="E87" s="43">
        <f>F85</f>
        <v>40355.68322018171</v>
      </c>
      <c r="F87" s="44">
        <f>C87+D87-E87</f>
        <v>73775.64677981829</v>
      </c>
    </row>
    <row r="89" spans="1:6" ht="13.5" thickBot="1">
      <c r="A89" t="s">
        <v>111</v>
      </c>
      <c r="C89" s="54">
        <v>43160</v>
      </c>
      <c r="D89" s="8" t="s">
        <v>112</v>
      </c>
      <c r="E89" s="54" t="s">
        <v>134</v>
      </c>
      <c r="F89" t="s">
        <v>113</v>
      </c>
    </row>
    <row r="90" spans="1:7" ht="13.5" thickBot="1">
      <c r="A90" t="s">
        <v>114</v>
      </c>
      <c r="F90" s="55">
        <f>E87</f>
        <v>40355.68322018171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2017-08-21T12:46:41Z</cp:lastPrinted>
  <dcterms:created xsi:type="dcterms:W3CDTF">2008-08-18T07:30:19Z</dcterms:created>
  <dcterms:modified xsi:type="dcterms:W3CDTF">2018-05-22T08:04:52Z</dcterms:modified>
  <cp:category/>
  <cp:version/>
  <cp:contentType/>
  <cp:contentStatus/>
</cp:coreProperties>
</file>