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<sst xmlns="http://schemas.openxmlformats.org/spreadsheetml/2006/main" count="32" uniqueCount="32">
  <si>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</si>
  <si>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</si>
  <si>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</si>
  <si>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</si>
  <si>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</si>
  <si>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</si>
  <si>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</si>
  <si>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</si>
  <si>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</si>
  <si>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</si>
  <si>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</si>
  <si>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</si>
  <si>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</si>
  <si>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</si>
  <si>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</si>
  <si>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</si>
  <si>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</si>
  <si>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</si>
  <si>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</si>
  <si>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</si>
  <si>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</si>
  <si>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</si>
  <si>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</si>
  <si>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</si>
  <si>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</si>
  <si>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</si>
  <si>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</si>
  <si>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</si>
  <si>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</si>
  <si>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</si>
  <si>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2018 год по ул. Белякова д.20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</si>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</sst>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0.375" style="0" customWidth="1"/>
    <col min="7" max="7" width="6.125" style="0" customWidth="1"/>
    <col min="9" max="9" width="13.125" style="0" customWidth="1"/>
    <col min="10" max="10" width="11.8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3" t="s">
        <v>23</v>
      </c>
      <c r="B6" s="16" t="s">
        <v>0</v>
      </c>
      <c r="C6" s="16" t="s">
        <v>1</v>
      </c>
      <c r="D6" s="16" t="s">
        <v>2</v>
      </c>
      <c r="E6" s="22" t="s">
        <v>8</v>
      </c>
      <c r="F6" s="23"/>
      <c r="G6" s="24"/>
      <c r="H6" s="9" t="s">
        <v>5</v>
      </c>
      <c r="I6" s="10"/>
      <c r="J6" s="19" t="s">
        <v>28</v>
      </c>
      <c r="K6" s="19" t="s">
        <v>7</v>
      </c>
      <c r="L6" s="19" t="s">
        <v>9</v>
      </c>
      <c r="M6" s="19" t="s">
        <v>10</v>
      </c>
      <c r="N6" s="19" t="s">
        <v>25</v>
      </c>
      <c r="O6" s="11" t="s">
        <v>29</v>
      </c>
    </row>
    <row r="7" spans="1:15" ht="12.75" customHeight="1">
      <c r="A7" s="14"/>
      <c r="B7" s="17"/>
      <c r="C7" s="17"/>
      <c r="D7" s="17"/>
      <c r="E7" s="25" t="s">
        <v>3</v>
      </c>
      <c r="F7" s="25" t="s">
        <v>4</v>
      </c>
      <c r="G7" s="28" t="s">
        <v>22</v>
      </c>
      <c r="H7" s="25" t="s">
        <v>24</v>
      </c>
      <c r="I7" s="25" t="s">
        <v>6</v>
      </c>
      <c r="J7" s="31"/>
      <c r="K7" s="20"/>
      <c r="L7" s="20"/>
      <c r="M7" s="20"/>
      <c r="N7" s="20"/>
      <c r="O7" s="12"/>
    </row>
    <row r="8" spans="1:15" ht="12.75">
      <c r="A8" s="14"/>
      <c r="B8" s="17"/>
      <c r="C8" s="17"/>
      <c r="D8" s="17"/>
      <c r="E8" s="26"/>
      <c r="F8" s="26"/>
      <c r="G8" s="29"/>
      <c r="H8" s="26"/>
      <c r="I8" s="26"/>
      <c r="J8" s="31"/>
      <c r="K8" s="20"/>
      <c r="L8" s="20"/>
      <c r="M8" s="20"/>
      <c r="N8" s="20"/>
      <c r="O8" s="12"/>
    </row>
    <row r="9" spans="1:15" ht="12.75">
      <c r="A9" s="15"/>
      <c r="B9" s="18"/>
      <c r="C9" s="18"/>
      <c r="D9" s="18"/>
      <c r="E9" s="27"/>
      <c r="F9" s="27"/>
      <c r="G9" s="30"/>
      <c r="H9" s="27"/>
      <c r="I9" s="27"/>
      <c r="J9" s="32"/>
      <c r="K9" s="21"/>
      <c r="L9" s="21"/>
      <c r="M9" s="21"/>
      <c r="N9" s="21"/>
      <c r="O9" s="12"/>
    </row>
    <row r="10" spans="1:15" ht="12.75">
      <c r="A10" s="2" t="s">
        <v>31</v>
      </c>
      <c r="B10" s="3"/>
      <c r="C10" s="3"/>
      <c r="D10" s="3">
        <v>-55150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51356</v>
      </c>
      <c r="C11" s="3">
        <v>51016</v>
      </c>
      <c r="D11" s="3">
        <f>D10+B11-C11</f>
        <v>-54810</v>
      </c>
      <c r="E11" s="3">
        <v>7548.56</v>
      </c>
      <c r="F11" s="3">
        <v>1442.4</v>
      </c>
      <c r="G11" s="3">
        <v>0</v>
      </c>
      <c r="H11" s="3">
        <v>6259.37</v>
      </c>
      <c r="I11" s="3">
        <v>0</v>
      </c>
      <c r="J11" s="3">
        <f aca="true" t="shared" si="0" ref="J11:J16">1743.06+347.48+2526.72</f>
        <v>4617.26</v>
      </c>
      <c r="K11" s="3">
        <v>18267.5</v>
      </c>
      <c r="L11" s="3">
        <v>4141.3</v>
      </c>
      <c r="M11" s="3">
        <v>6196.15</v>
      </c>
      <c r="N11" s="3">
        <v>2543.61</v>
      </c>
      <c r="O11" s="3">
        <v>0</v>
      </c>
      <c r="P11">
        <f>E11+F11+G11+H11+I11+J11+K11+L11+M11+N11</f>
        <v>51016.15000000001</v>
      </c>
    </row>
    <row r="12" spans="1:16" ht="12.75">
      <c r="A12" s="2" t="s">
        <v>12</v>
      </c>
      <c r="B12" s="3">
        <v>44507</v>
      </c>
      <c r="C12" s="3">
        <v>42208</v>
      </c>
      <c r="D12" s="3">
        <f aca="true" t="shared" si="1" ref="D12:D22">D11+B12-C12</f>
        <v>-52511</v>
      </c>
      <c r="E12" s="3">
        <v>6526.86</v>
      </c>
      <c r="F12" s="3">
        <v>1671.98</v>
      </c>
      <c r="G12" s="3">
        <v>0</v>
      </c>
      <c r="H12" s="3">
        <v>6290.99</v>
      </c>
      <c r="I12" s="3">
        <v>0</v>
      </c>
      <c r="J12" s="3">
        <f t="shared" si="0"/>
        <v>4617.26</v>
      </c>
      <c r="K12" s="3">
        <v>10386.17</v>
      </c>
      <c r="L12" s="3">
        <v>3825.17</v>
      </c>
      <c r="M12" s="3">
        <v>6828.41</v>
      </c>
      <c r="N12" s="3">
        <v>2060.72</v>
      </c>
      <c r="O12" s="3">
        <v>0</v>
      </c>
      <c r="P12">
        <f aca="true" t="shared" si="2" ref="P12:P21">E12+F12+G12+H12+I12+J12+K12+L12+M12+N12</f>
        <v>42207.56</v>
      </c>
    </row>
    <row r="13" spans="1:16" ht="12.75">
      <c r="A13" s="2" t="s">
        <v>13</v>
      </c>
      <c r="B13" s="3">
        <v>43488</v>
      </c>
      <c r="C13" s="3">
        <v>48096</v>
      </c>
      <c r="D13" s="3">
        <f t="shared" si="1"/>
        <v>-57119</v>
      </c>
      <c r="E13" s="3">
        <v>6056.23</v>
      </c>
      <c r="F13" s="3">
        <v>1153.92</v>
      </c>
      <c r="G13" s="3">
        <v>0</v>
      </c>
      <c r="H13" s="3">
        <v>6290.99</v>
      </c>
      <c r="I13" s="3">
        <v>328.28</v>
      </c>
      <c r="J13" s="3">
        <f t="shared" si="0"/>
        <v>4617.26</v>
      </c>
      <c r="K13" s="3">
        <v>15632.55</v>
      </c>
      <c r="L13" s="3">
        <v>4457.43</v>
      </c>
      <c r="M13" s="3">
        <v>7176.15</v>
      </c>
      <c r="N13" s="3">
        <v>2383.54</v>
      </c>
      <c r="O13" s="3">
        <v>0</v>
      </c>
      <c r="P13">
        <f t="shared" si="2"/>
        <v>48096.35</v>
      </c>
    </row>
    <row r="14" spans="1:16" ht="12.75">
      <c r="A14" s="2" t="s">
        <v>14</v>
      </c>
      <c r="B14" s="3">
        <v>42864</v>
      </c>
      <c r="C14" s="3">
        <v>42053</v>
      </c>
      <c r="D14" s="3">
        <f t="shared" si="1"/>
        <v>-56308</v>
      </c>
      <c r="E14" s="3">
        <v>6056.23</v>
      </c>
      <c r="F14" s="3">
        <v>1153.92</v>
      </c>
      <c r="G14" s="3">
        <v>0</v>
      </c>
      <c r="H14" s="3">
        <v>6290.99</v>
      </c>
      <c r="I14" s="3">
        <v>0</v>
      </c>
      <c r="J14" s="3">
        <f t="shared" si="0"/>
        <v>4617.26</v>
      </c>
      <c r="K14" s="3">
        <v>11640.19</v>
      </c>
      <c r="L14" s="3">
        <v>3888.4</v>
      </c>
      <c r="M14" s="3">
        <v>6354.21</v>
      </c>
      <c r="N14" s="3">
        <v>2052.27</v>
      </c>
      <c r="O14" s="3">
        <v>0</v>
      </c>
      <c r="P14">
        <f t="shared" si="2"/>
        <v>42053.47</v>
      </c>
    </row>
    <row r="15" spans="1:16" ht="12.75">
      <c r="A15" s="2" t="s">
        <v>26</v>
      </c>
      <c r="B15" s="3">
        <v>46547</v>
      </c>
      <c r="C15" s="3">
        <v>43620</v>
      </c>
      <c r="D15" s="3">
        <f t="shared" si="1"/>
        <v>-53381</v>
      </c>
      <c r="E15" s="3">
        <v>7031.7</v>
      </c>
      <c r="F15" s="3">
        <v>1153.92</v>
      </c>
      <c r="G15" s="3">
        <v>0</v>
      </c>
      <c r="H15" s="3">
        <v>6290.99</v>
      </c>
      <c r="I15" s="3">
        <v>0</v>
      </c>
      <c r="J15" s="3">
        <f t="shared" si="0"/>
        <v>4617.26</v>
      </c>
      <c r="K15" s="3">
        <v>12335.3</v>
      </c>
      <c r="L15" s="3">
        <v>3667.11</v>
      </c>
      <c r="M15" s="3">
        <v>6385.83</v>
      </c>
      <c r="N15" s="3">
        <v>2138.16</v>
      </c>
      <c r="O15" s="3"/>
      <c r="P15">
        <f t="shared" si="2"/>
        <v>43620.270000000004</v>
      </c>
    </row>
    <row r="16" spans="1:16" ht="12.75">
      <c r="A16" s="2" t="s">
        <v>27</v>
      </c>
      <c r="B16" s="3">
        <v>42301</v>
      </c>
      <c r="C16" s="3">
        <v>49699</v>
      </c>
      <c r="D16" s="3">
        <f t="shared" si="1"/>
        <v>-60779</v>
      </c>
      <c r="E16" s="3">
        <v>7031.7</v>
      </c>
      <c r="F16" s="3">
        <v>1153.92</v>
      </c>
      <c r="G16" s="3">
        <v>0</v>
      </c>
      <c r="H16" s="3">
        <v>6290.99</v>
      </c>
      <c r="I16" s="3">
        <v>328.28</v>
      </c>
      <c r="J16" s="3">
        <f t="shared" si="0"/>
        <v>4617.26</v>
      </c>
      <c r="K16" s="3">
        <v>15065.37</v>
      </c>
      <c r="L16" s="3">
        <v>4457.43</v>
      </c>
      <c r="M16" s="3">
        <v>8282.61</v>
      </c>
      <c r="N16" s="3">
        <v>2471.4</v>
      </c>
      <c r="O16" s="3"/>
      <c r="P16">
        <f t="shared" si="2"/>
        <v>49698.96000000001</v>
      </c>
    </row>
    <row r="17" spans="1:16" ht="12.75">
      <c r="A17" s="2" t="s">
        <v>15</v>
      </c>
      <c r="B17" s="3">
        <v>55303</v>
      </c>
      <c r="C17" s="3">
        <v>53783</v>
      </c>
      <c r="D17" s="3">
        <f>D16+B17-C17</f>
        <v>-59259</v>
      </c>
      <c r="E17" s="3">
        <v>7031.7</v>
      </c>
      <c r="F17" s="3">
        <v>1109.45</v>
      </c>
      <c r="G17" s="3">
        <v>0</v>
      </c>
      <c r="H17" s="3">
        <v>6290.99</v>
      </c>
      <c r="I17" s="3">
        <v>0</v>
      </c>
      <c r="J17" s="3">
        <f>1826.46+347.48+2526.72</f>
        <v>4700.66</v>
      </c>
      <c r="K17" s="3">
        <v>21211.19</v>
      </c>
      <c r="L17" s="3">
        <v>4362.59</v>
      </c>
      <c r="M17" s="7">
        <v>6385.83</v>
      </c>
      <c r="N17" s="3">
        <v>2690.72</v>
      </c>
      <c r="O17" s="3"/>
      <c r="P17">
        <f t="shared" si="2"/>
        <v>53783.130000000005</v>
      </c>
    </row>
    <row r="18" spans="1:16" ht="12.75">
      <c r="A18" s="2" t="s">
        <v>16</v>
      </c>
      <c r="B18" s="7">
        <v>55303</v>
      </c>
      <c r="C18" s="7">
        <v>64666</v>
      </c>
      <c r="D18" s="3">
        <f t="shared" si="1"/>
        <v>-68622</v>
      </c>
      <c r="E18" s="3">
        <v>7031.7</v>
      </c>
      <c r="F18" s="3">
        <v>1109.45</v>
      </c>
      <c r="G18" s="3">
        <v>0</v>
      </c>
      <c r="H18" s="3">
        <v>6290.99</v>
      </c>
      <c r="I18" s="3">
        <v>0</v>
      </c>
      <c r="J18" s="3">
        <f>1826.46+347.48+1886.82</f>
        <v>4060.76</v>
      </c>
      <c r="K18" s="7">
        <v>31754.85</v>
      </c>
      <c r="L18" s="7">
        <v>3698.72</v>
      </c>
      <c r="M18" s="7">
        <v>7397.44</v>
      </c>
      <c r="N18" s="7">
        <v>3322.42</v>
      </c>
      <c r="O18" s="7"/>
      <c r="P18">
        <f t="shared" si="2"/>
        <v>64666.33</v>
      </c>
    </row>
    <row r="19" spans="1:16" ht="12.75">
      <c r="A19" s="2" t="s">
        <v>17</v>
      </c>
      <c r="B19" s="7">
        <v>46210</v>
      </c>
      <c r="C19" s="7">
        <v>84383</v>
      </c>
      <c r="D19" s="3">
        <f t="shared" si="1"/>
        <v>-106795</v>
      </c>
      <c r="E19" s="3">
        <v>7031.7</v>
      </c>
      <c r="F19" s="3">
        <v>1923.2</v>
      </c>
      <c r="G19" s="3">
        <v>0</v>
      </c>
      <c r="H19" s="3">
        <v>6290.99</v>
      </c>
      <c r="I19" s="7">
        <v>328.28</v>
      </c>
      <c r="J19" s="3">
        <f>1826.46+347.48+1886.82</f>
        <v>4060.76</v>
      </c>
      <c r="K19" s="7">
        <v>49564.33</v>
      </c>
      <c r="L19" s="7">
        <v>3635.5</v>
      </c>
      <c r="M19" s="7">
        <v>7144.54</v>
      </c>
      <c r="N19" s="7">
        <v>4403.27</v>
      </c>
      <c r="O19" s="8"/>
      <c r="P19">
        <f t="shared" si="2"/>
        <v>84382.57</v>
      </c>
    </row>
    <row r="20" spans="1:16" ht="12.75">
      <c r="A20" s="2" t="s">
        <v>18</v>
      </c>
      <c r="B20" s="3">
        <v>48978</v>
      </c>
      <c r="C20" s="3">
        <v>39128</v>
      </c>
      <c r="D20" s="3">
        <f t="shared" si="1"/>
        <v>-96945</v>
      </c>
      <c r="E20" s="3">
        <v>7031.7</v>
      </c>
      <c r="F20" s="3">
        <v>1923.2</v>
      </c>
      <c r="G20" s="3">
        <v>0</v>
      </c>
      <c r="H20" s="3">
        <v>6290.99</v>
      </c>
      <c r="I20" s="3">
        <v>0</v>
      </c>
      <c r="J20" s="3">
        <f>1826.46+284.6+1602.22</f>
        <v>3713.2799999999997</v>
      </c>
      <c r="K20" s="3">
        <v>8016.71</v>
      </c>
      <c r="L20" s="3">
        <v>3888.4</v>
      </c>
      <c r="M20" s="3">
        <v>6322.6</v>
      </c>
      <c r="N20" s="3">
        <v>1941.47</v>
      </c>
      <c r="O20" s="3"/>
      <c r="P20">
        <f t="shared" si="2"/>
        <v>39128.35</v>
      </c>
    </row>
    <row r="21" spans="1:16" ht="12.75">
      <c r="A21" s="2" t="s">
        <v>19</v>
      </c>
      <c r="B21" s="3">
        <v>44655</v>
      </c>
      <c r="C21" s="3">
        <v>47530</v>
      </c>
      <c r="D21" s="3">
        <f t="shared" si="1"/>
        <v>-99820</v>
      </c>
      <c r="E21" s="3">
        <v>7087.95</v>
      </c>
      <c r="F21" s="3">
        <v>1923.2</v>
      </c>
      <c r="G21" s="3">
        <v>0</v>
      </c>
      <c r="H21" s="3">
        <v>6290.99</v>
      </c>
      <c r="I21" s="3">
        <v>0</v>
      </c>
      <c r="J21" s="3">
        <f>1826.46+284.6+1602.22</f>
        <v>3713.2799999999997</v>
      </c>
      <c r="K21" s="3">
        <v>14258.08</v>
      </c>
      <c r="L21" s="3">
        <v>4046.46</v>
      </c>
      <c r="M21" s="3">
        <v>7808.41</v>
      </c>
      <c r="N21" s="3">
        <v>2402.08</v>
      </c>
      <c r="O21" s="3"/>
      <c r="P21">
        <f t="shared" si="2"/>
        <v>47530.45</v>
      </c>
    </row>
    <row r="22" spans="1:16" ht="12.75">
      <c r="A22" s="2" t="s">
        <v>21</v>
      </c>
      <c r="B22" s="3">
        <v>46170</v>
      </c>
      <c r="C22" s="3">
        <v>55745</v>
      </c>
      <c r="D22" s="5">
        <f t="shared" si="1"/>
        <v>-109395</v>
      </c>
      <c r="E22" s="3">
        <v>8289.95</v>
      </c>
      <c r="F22" s="3">
        <v>1923.2</v>
      </c>
      <c r="G22" s="3">
        <v>2876.78</v>
      </c>
      <c r="H22" s="3">
        <v>6290.99</v>
      </c>
      <c r="I22" s="3">
        <v>328.28</v>
      </c>
      <c r="J22" s="3">
        <f>1602.22+284.6+1602.22</f>
        <v>3489.04</v>
      </c>
      <c r="K22" s="3">
        <v>8375.16</v>
      </c>
      <c r="L22" s="3">
        <v>4741.95</v>
      </c>
      <c r="M22" s="3">
        <v>7618.73</v>
      </c>
      <c r="N22" s="3">
        <v>2864.71</v>
      </c>
      <c r="O22" s="3">
        <v>8946.48</v>
      </c>
      <c r="P22">
        <f>E22+F22+G22+H22+I22+J22+K22+L22+M22+N22+O22</f>
        <v>55745.270000000004</v>
      </c>
    </row>
    <row r="23" spans="1:16" ht="12.75">
      <c r="A23" s="6" t="s">
        <v>20</v>
      </c>
      <c r="B23" s="6">
        <f>SUM(B11:B22)</f>
        <v>567682</v>
      </c>
      <c r="C23" s="6">
        <f>SUM(C11:C22)</f>
        <v>621927</v>
      </c>
      <c r="D23" s="6"/>
      <c r="E23" s="6">
        <f aca="true" t="shared" si="3" ref="E23:N23">SUM(E11:E22)</f>
        <v>83755.97999999998</v>
      </c>
      <c r="F23" s="6">
        <f t="shared" si="3"/>
        <v>17641.760000000002</v>
      </c>
      <c r="G23" s="6">
        <f t="shared" si="3"/>
        <v>2876.78</v>
      </c>
      <c r="H23" s="6">
        <f t="shared" si="3"/>
        <v>75460.26</v>
      </c>
      <c r="I23" s="6">
        <f t="shared" si="3"/>
        <v>1313.12</v>
      </c>
      <c r="J23" s="6">
        <f t="shared" si="3"/>
        <v>51441.340000000004</v>
      </c>
      <c r="K23" s="6">
        <f t="shared" si="3"/>
        <v>216507.4</v>
      </c>
      <c r="L23" s="6">
        <f t="shared" si="3"/>
        <v>48810.46</v>
      </c>
      <c r="M23" s="6">
        <f t="shared" si="3"/>
        <v>83900.91</v>
      </c>
      <c r="N23" s="6">
        <f t="shared" si="3"/>
        <v>31274.369999999995</v>
      </c>
      <c r="O23" s="6">
        <f>O22</f>
        <v>8946.48</v>
      </c>
      <c r="P23">
        <f>E23+F23+G23+H23+I23+J23+K23+L23+M23+N23+O23</f>
        <v>621928.86</v>
      </c>
    </row>
  </sheetData>
  <sheetProtection/>
  <mergeCells count="16">
    <mergeCell ref="M6:M9"/>
    <mergeCell ref="N6:N9"/>
    <mergeCell ref="H7:H9"/>
    <mergeCell ref="I7:I9"/>
    <mergeCell ref="J6:J9"/>
    <mergeCell ref="K6:K9"/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2019-03-20T10:03:46Z</dcterms:modified>
  <cp:category/>
  <cp:version/>
  <cp:contentType/>
  <cp:contentStatus/>
</cp:coreProperties>
</file>