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<sst xmlns="http://schemas.openxmlformats.org/spreadsheetml/2006/main" count="165" uniqueCount="142">
  <si>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</si>
  <si>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</si>
  <si>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</si>
  <si>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</si>
  <si>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</si>
  <si>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</si>
  <si>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</si>
  <si>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</si>
  <si>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</si>
  <si>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</si>
  <si>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</si>
  <si>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</si>
  <si>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</si>
  <si>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</si>
  <si>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</si>
  <si>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</si>
  <si>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</si>
  <si>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</si>
  <si>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</si>
  <si>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</si>
  <si>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</si>
  <si>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</si>
  <si>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</si>
  <si>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</si>
  <si>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</si>
  <si>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</si>
  <si>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</si>
  <si>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</si>
  <si>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</si>
  <si>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</si>
  <si>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</si>
  <si>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</si>
  <si>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</si>
  <si>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</si>
  <si>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</si>
  <si>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</si>
  <si>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</si>
  <si>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</si>
  <si>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</si>
  <si>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</si>
  <si>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</si>
  <si>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</si>
  <si>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</si>
  <si>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</si>
  <si>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</si>
  <si>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</si>
  <si>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</si>
  <si>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</si>
  <si>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</si>
  <si>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</si>
  <si>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</si>
  <si>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</si>
  <si>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</si>
  <si>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</si>
  <si>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</si>
  <si>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</si>
  <si>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</si>
  <si>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</si>
  <si>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</si>
  <si>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</si>
  <si>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</si>
  <si>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</si>
  <si>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</si>
  <si>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</si>
  <si>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</si>
  <si>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</si>
  <si>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</si>
  <si>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</si>
  <si>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</si>
  <si>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</si>
  <si>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</si>
  <si>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</si>
  <si>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</si>
  <si>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</si>
  <si>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</si>
  <si>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</si>
  <si>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</si>
  <si>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</si>
  <si>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</si>
  <si>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</si>
  <si>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</si>
  <si>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</si>
  <si>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</si>
  <si>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</si>
  <si>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</si>
  <si>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</si>
  <si>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</si>
  <si>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</si>
  <si>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</si>
  <si>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</si>
  <si>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</si>
  <si>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</si>
  <si>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</si>
  <si>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</si>
  <si>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</si>
  <si>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</si>
  <si>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</si>
  <si>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</si>
  <si>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</si>
  <si>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</si>
  <si>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</si>
  <si>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</si>
  <si>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</si>
  <si>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</si>
  <si>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</si>
  <si>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</si>
  <si>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</si>
  <si>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</si>
  <si>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</si>
  <si>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</si>
  <si>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</si>
  <si>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</si>
  <si>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</si>
  <si>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</si>
  <si>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</si>
  <si>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</si>
  <si>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</si>
  <si>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</si>
  <si>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</si>
  <si>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</si>
  <si>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</si>
  <si>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</si>
  <si>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</si>
  <si>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</si>
  <si>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</si>
  <si>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</si>
  <si>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</si>
  <si>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</si>
  <si>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</si>
  <si>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</si>
  <si>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</si>
  <si>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</si>
  <si>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</si>
  <si>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</si>
  <si>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</si>
  <si>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</si>
  <si>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 xml:space="preserve">прочистка канализации </t>
  </si>
  <si>
    <t>установка хомута (1шт)</t>
  </si>
  <si>
    <t>хомут д 76</t>
  </si>
  <si>
    <t>1шт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</si>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</sst>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">
      <selection activeCell="K27" sqref="K2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87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51">
        <f>L6*126.87*1.202</f>
        <v>0</v>
      </c>
    </row>
    <row r="7" spans="10:13" ht="12.75">
      <c r="J7" s="14">
        <v>2</v>
      </c>
      <c r="K7" s="14" t="s">
        <v>43</v>
      </c>
      <c r="L7" s="14"/>
      <c r="M7" s="51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51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51">
        <f t="shared" si="0"/>
        <v>857.0372988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1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51">
        <f t="shared" si="0"/>
        <v>426.99367199999995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2.81</v>
      </c>
      <c r="M16" s="51">
        <f t="shared" si="0"/>
        <v>428.5186494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1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51">
        <f t="shared" si="0"/>
        <v>164.69755920000003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1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12.81</v>
      </c>
      <c r="M20" s="33">
        <f>SUM(M6:M19)</f>
        <v>1953.4960494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4.83</v>
      </c>
      <c r="M24" s="32">
        <f>L24*126.87*1.202</f>
        <v>736.5640842</v>
      </c>
    </row>
    <row r="25" spans="1:13" ht="12.75">
      <c r="A25" t="s">
        <v>107</v>
      </c>
      <c r="J25" s="20">
        <v>2</v>
      </c>
      <c r="K25" s="20" t="s">
        <v>137</v>
      </c>
      <c r="L25" s="51">
        <v>1.5</v>
      </c>
      <c r="M25" s="32">
        <f aca="true" t="shared" si="1" ref="M25:M38">L25*126.87*1.202</f>
        <v>228.74661</v>
      </c>
    </row>
    <row r="26" spans="1:13" ht="12.75">
      <c r="A26" t="s">
        <v>108</v>
      </c>
      <c r="J26" s="20">
        <v>3</v>
      </c>
      <c r="K26" s="20" t="s">
        <v>140</v>
      </c>
      <c r="L26" s="51">
        <v>60.92</v>
      </c>
      <c r="M26" s="32">
        <f t="shared" si="1"/>
        <v>9290.1623208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 t="s">
        <v>141</v>
      </c>
      <c r="L27" s="51">
        <v>3.12</v>
      </c>
      <c r="M27" s="32">
        <f t="shared" si="1"/>
        <v>475.7929488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70.37</v>
      </c>
      <c r="M39" s="33">
        <f>SUM(M24:M38)</f>
        <v>10731.2659638</v>
      </c>
    </row>
    <row r="40" spans="1:11" ht="12.75">
      <c r="A40" s="2" t="s">
        <v>6</v>
      </c>
      <c r="F40" s="11">
        <f>30168.86-27.59</f>
        <v>30141.27</v>
      </c>
      <c r="K40" s="1" t="s">
        <v>61</v>
      </c>
    </row>
    <row r="41" spans="1:13" ht="12.75">
      <c r="A41" t="s">
        <v>7</v>
      </c>
      <c r="F41" s="5">
        <v>25960.87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0.8613064413012457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127</v>
      </c>
      <c r="F43" s="5">
        <f>400</f>
        <v>400</v>
      </c>
      <c r="J43" s="20">
        <v>1</v>
      </c>
      <c r="K43" s="20" t="s">
        <v>138</v>
      </c>
      <c r="L43" s="25" t="s">
        <v>139</v>
      </c>
      <c r="M43" s="25">
        <v>425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26360.87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(3920+480)*1.202</f>
        <v>5288.8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1000*1.202</f>
        <v>1202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6490.8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1.99</v>
      </c>
      <c r="E54" s="13" t="s">
        <v>14</v>
      </c>
      <c r="F54" s="11">
        <f>E33*D54</f>
        <v>3986.965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0.4</v>
      </c>
      <c r="E55" t="s">
        <v>14</v>
      </c>
      <c r="F55" s="5">
        <f>B55*D55</f>
        <v>280.92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4267.885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2">
        <v>178887</v>
      </c>
      <c r="D58">
        <v>228897.7</v>
      </c>
      <c r="E58">
        <v>2003.5</v>
      </c>
      <c r="F58" s="34">
        <f>C58/D58*E58</f>
        <v>1565.7654249037887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1953.4960494</v>
      </c>
      <c r="J59" s="20"/>
      <c r="K59" s="20"/>
      <c r="L59" s="30" t="s">
        <v>64</v>
      </c>
      <c r="M59" s="33">
        <f>SUM(M43:M58)</f>
        <v>425</v>
      </c>
    </row>
    <row r="60" spans="1:6" ht="12.75">
      <c r="A60" t="s">
        <v>21</v>
      </c>
      <c r="F60" s="11">
        <f>M39</f>
        <v>10731.2659638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M59</f>
        <v>425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0.38</v>
      </c>
      <c r="E65" t="s">
        <v>14</v>
      </c>
      <c r="F65" s="11">
        <f>B65*D65</f>
        <v>761.33</v>
      </c>
    </row>
    <row r="66" spans="1:6" ht="12.75">
      <c r="A66" s="46" t="s">
        <v>75</v>
      </c>
      <c r="B66" s="46"/>
      <c r="C66" s="46"/>
      <c r="D66" s="50"/>
      <c r="E66" s="46"/>
      <c r="F66" s="50">
        <v>0</v>
      </c>
    </row>
    <row r="67" spans="1:6" ht="12.75">
      <c r="A67" s="46" t="s">
        <v>84</v>
      </c>
      <c r="B67" s="46"/>
      <c r="C67" s="46"/>
      <c r="D67" s="50">
        <v>0</v>
      </c>
      <c r="E67" s="46"/>
      <c r="F67" s="50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15436.857438103789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0.26</v>
      </c>
      <c r="E70" t="s">
        <v>14</v>
      </c>
      <c r="F70" s="11">
        <f>B70*D70</f>
        <v>520.91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1.15</v>
      </c>
      <c r="E73" t="s">
        <v>14</v>
      </c>
      <c r="F73" s="11">
        <f>B73*D73</f>
        <v>2304.0249999999996</v>
      </c>
    </row>
    <row r="74" spans="1:6" ht="12.75">
      <c r="A74" s="4" t="s">
        <v>29</v>
      </c>
      <c r="F74" s="31">
        <f>F70+F73</f>
        <v>2824.9349999999995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2.62</v>
      </c>
      <c r="E77" t="s">
        <v>14</v>
      </c>
      <c r="F77" s="11">
        <f>B77*D77</f>
        <v>5249.17</v>
      </c>
    </row>
    <row r="78" spans="1:6" ht="12.75">
      <c r="A78" s="4" t="s">
        <v>31</v>
      </c>
      <c r="F78" s="8">
        <f>SUM(F77)</f>
        <v>5249.17</v>
      </c>
    </row>
    <row r="79" spans="1:6" ht="12.75">
      <c r="A79" s="47" t="s">
        <v>78</v>
      </c>
      <c r="B79" s="46"/>
      <c r="C79" s="46"/>
      <c r="D79" s="48">
        <v>0</v>
      </c>
      <c r="E79" s="46"/>
      <c r="F79" s="49">
        <f>D79*E33</f>
        <v>0</v>
      </c>
    </row>
    <row r="80" spans="1:6" ht="12.75">
      <c r="A80" s="1" t="s">
        <v>32</v>
      </c>
      <c r="B80" s="1"/>
      <c r="F80" s="31">
        <f>F52+F56+F68+F74+F78+F79</f>
        <v>34269.647438103784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1987.6395514100193</v>
      </c>
      <c r="I81" s="7"/>
    </row>
    <row r="82" spans="1:9" ht="12.75">
      <c r="A82" s="1"/>
      <c r="B82" s="35" t="s">
        <v>129</v>
      </c>
      <c r="C82" s="35"/>
      <c r="D82" s="1"/>
      <c r="E82" s="57"/>
      <c r="F82" s="58">
        <v>744.04</v>
      </c>
      <c r="I82" s="7"/>
    </row>
    <row r="83" spans="1:9" ht="12.75">
      <c r="A83" s="1"/>
      <c r="B83" s="35" t="s">
        <v>130</v>
      </c>
      <c r="C83" s="35"/>
      <c r="D83" s="1"/>
      <c r="E83" s="57"/>
      <c r="F83" s="58">
        <v>140.18</v>
      </c>
      <c r="I83" s="7"/>
    </row>
    <row r="84" spans="1:9" ht="12.75">
      <c r="A84" s="1"/>
      <c r="B84" s="35" t="s">
        <v>131</v>
      </c>
      <c r="C84" s="35"/>
      <c r="D84" s="1"/>
      <c r="E84" s="57"/>
      <c r="F84" s="58">
        <v>941.06</v>
      </c>
      <c r="I84" s="7"/>
    </row>
    <row r="85" spans="1:6" ht="13.5">
      <c r="A85" s="12" t="s">
        <v>34</v>
      </c>
      <c r="B85" s="12"/>
      <c r="C85" s="44"/>
      <c r="D85" s="12"/>
      <c r="E85" s="12"/>
      <c r="F85" s="41">
        <f>F80+F81+F82+F83+F84</f>
        <v>38082.566989513805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43252</v>
      </c>
      <c r="C87" s="39">
        <v>-524464</v>
      </c>
      <c r="D87" s="42">
        <f>F44</f>
        <v>26360.87</v>
      </c>
      <c r="E87" s="42">
        <f>F85</f>
        <v>38082.566989513805</v>
      </c>
      <c r="F87" s="43">
        <f>C87+D87-E87</f>
        <v>-536185.6969895138</v>
      </c>
    </row>
    <row r="89" spans="1:6" ht="13.5" thickBot="1">
      <c r="A89" t="s">
        <v>112</v>
      </c>
      <c r="C89" s="54">
        <v>43252</v>
      </c>
      <c r="D89" s="8" t="s">
        <v>113</v>
      </c>
      <c r="E89" s="54">
        <v>43281</v>
      </c>
      <c r="F89" t="s">
        <v>114</v>
      </c>
    </row>
    <row r="90" spans="1:7" ht="13.5" thickBot="1">
      <c r="A90" t="s">
        <v>115</v>
      </c>
      <c r="F90" s="55">
        <f>E87</f>
        <v>38082.566989513805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2017-08-21T12:52:37Z</cp:lastPrinted>
  <dcterms:created xsi:type="dcterms:W3CDTF">2008-08-18T07:30:19Z</dcterms:created>
  <dcterms:modified xsi:type="dcterms:W3CDTF">2018-08-30T06:33:10Z</dcterms:modified>
  <cp:category/>
  <cp:version/>
  <cp:contentType/>
  <cp:contentStatus/>
</cp:coreProperties>
</file>