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<sst xmlns="http://schemas.openxmlformats.org/spreadsheetml/2006/main" count="164" uniqueCount="141">
  <si>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</si>
  <si>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</si>
  <si>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</si>
  <si>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</si>
  <si>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</si>
  <si>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</si>
  <si>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</si>
  <si>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</si>
  <si>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</si>
  <si>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</si>
  <si>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</si>
  <si>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</si>
  <si>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</si>
  <si>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</si>
  <si>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</si>
  <si>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</si>
  <si>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</si>
  <si>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</si>
  <si>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</si>
  <si>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</si>
  <si>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</si>
  <si>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</si>
  <si>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</si>
  <si>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</si>
  <si>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</si>
  <si>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</si>
  <si>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</si>
  <si>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</si>
  <si>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</si>
  <si>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</si>
  <si>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</si>
  <si>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</si>
  <si>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</si>
  <si>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</si>
  <si>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</si>
  <si>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</si>
  <si>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</si>
  <si>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</si>
  <si>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</si>
  <si>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</si>
  <si>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</si>
  <si>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</si>
  <si>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</si>
  <si>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</si>
  <si>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</si>
  <si>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</si>
  <si>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</si>
  <si>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</si>
  <si>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</si>
  <si>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</si>
  <si>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</si>
  <si>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</si>
  <si>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</si>
  <si>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</si>
  <si>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</si>
  <si>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</si>
  <si>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</si>
  <si>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</si>
  <si>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</si>
  <si>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</si>
  <si>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</si>
  <si>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</si>
  <si>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</si>
  <si>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</si>
  <si>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</si>
  <si>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</si>
  <si>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</si>
  <si>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</si>
  <si>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</si>
  <si>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</si>
  <si>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</si>
  <si>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</si>
  <si>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</si>
  <si>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</si>
  <si>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</si>
  <si>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</si>
  <si>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</si>
  <si>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</si>
  <si>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</si>
  <si>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</si>
  <si>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</si>
  <si>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</si>
  <si>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</si>
  <si>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</si>
  <si>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</si>
  <si>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</si>
  <si>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</si>
  <si>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</si>
  <si>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</si>
  <si>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</si>
  <si>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</si>
  <si>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</si>
  <si>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</si>
  <si>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</si>
  <si>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</si>
  <si>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</si>
  <si>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</si>
  <si>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</si>
  <si>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</si>
  <si>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</si>
  <si>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</si>
  <si>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</si>
  <si>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</si>
  <si>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</si>
  <si>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</si>
  <si>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</si>
  <si>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</si>
  <si>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</si>
  <si>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</si>
  <si>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</si>
  <si>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</si>
  <si>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</si>
  <si>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</si>
  <si>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</si>
  <si>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</si>
  <si>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</si>
  <si>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</si>
  <si>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</si>
  <si>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</si>
  <si>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</si>
  <si>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</si>
  <si>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</si>
  <si>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</si>
  <si>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</si>
  <si>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</si>
  <si>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</si>
  <si>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</si>
  <si>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</si>
  <si>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</si>
  <si>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</si>
  <si>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</si>
  <si>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</si>
  <si>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</si>
  <si>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</si>
  <si>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</si>
  <si>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</si>
  <si>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 xml:space="preserve">прочистка канализации </t>
  </si>
  <si>
    <t>смена патрона (1шт)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</si>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</sst>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7">
        <f t="shared" si="0"/>
        <v>1227.6068070000001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18.41</v>
      </c>
      <c r="M20" s="33">
        <f>SUM(M6:M19)</f>
        <v>2807.4833934000003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25">
        <v>0.39</v>
      </c>
      <c r="M25" s="32">
        <f aca="true" t="shared" si="1" ref="M25:M36">L25*126.87*1.202*1.15</f>
        <v>68.39523639</v>
      </c>
    </row>
    <row r="26" spans="1:13" ht="12.75">
      <c r="A26" t="s">
        <v>107</v>
      </c>
      <c r="J26" s="20">
        <v>3</v>
      </c>
      <c r="K26" s="20" t="s">
        <v>138</v>
      </c>
      <c r="L26" s="47">
        <f>0.13*7.1</f>
        <v>0.9229999999999999</v>
      </c>
      <c r="M26" s="32">
        <f t="shared" si="1"/>
        <v>161.868726123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6.143</v>
      </c>
      <c r="M37" s="33">
        <f>SUM(M24:M36)</f>
        <v>1077.312659343</v>
      </c>
    </row>
    <row r="38" ht="12.75">
      <c r="K38" s="1" t="s">
        <v>61</v>
      </c>
    </row>
    <row r="39" spans="1:13" ht="12.75">
      <c r="A39" s="2" t="s">
        <v>6</v>
      </c>
      <c r="F39" s="11">
        <v>55190.81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54315.58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0.9841417438881582</v>
      </c>
      <c r="J41" s="20">
        <v>1</v>
      </c>
      <c r="K41" s="20" t="s">
        <v>139</v>
      </c>
      <c r="L41" s="25" t="s">
        <v>140</v>
      </c>
      <c r="M41" s="25">
        <f>13*12.82</f>
        <v>166.66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55615.58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(6129.33)*1.202</f>
        <v>7367.454659999999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0.91</v>
      </c>
      <c r="F50" s="5">
        <f>E50*E32</f>
        <v>3160.4300000000003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14013.684659999999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7292.19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184976</v>
      </c>
      <c r="D57">
        <v>229360</v>
      </c>
      <c r="E57">
        <v>3473</v>
      </c>
      <c r="F57" s="34">
        <f>C57/D57*E57</f>
        <v>2800.931496337635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2807.4833934000003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1077.312659343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166.66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0.64</v>
      </c>
      <c r="E64" t="s">
        <v>14</v>
      </c>
      <c r="F64" s="11">
        <f>B64*D64</f>
        <v>2222.7200000000003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9075.107549080636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1.25</v>
      </c>
      <c r="E72" t="s">
        <v>14</v>
      </c>
      <c r="F72" s="11">
        <f>B72*D72</f>
        <v>4341.25</v>
      </c>
      <c r="J72" s="20"/>
      <c r="K72" s="20"/>
      <c r="L72" s="30" t="s">
        <v>64</v>
      </c>
      <c r="M72" s="33">
        <f>SUM(M41:M71)</f>
        <v>166.66</v>
      </c>
    </row>
    <row r="73" spans="1:6" ht="12.75">
      <c r="A73" s="4" t="s">
        <v>29</v>
      </c>
      <c r="F73" s="31">
        <f>F69+F72</f>
        <v>5209.5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2.41</v>
      </c>
      <c r="E76" t="s">
        <v>14</v>
      </c>
      <c r="F76" s="11">
        <f>B76*D76</f>
        <v>8369.93</v>
      </c>
    </row>
    <row r="77" spans="1:6" ht="12.75">
      <c r="A77" s="4" t="s">
        <v>31</v>
      </c>
      <c r="F77" s="8">
        <f>SUM(F76)</f>
        <v>8369.93</v>
      </c>
    </row>
    <row r="78" spans="1:6" ht="12.75">
      <c r="A78" s="48" t="s">
        <v>77</v>
      </c>
      <c r="B78" s="45"/>
      <c r="C78" s="45"/>
      <c r="D78" s="46">
        <v>2.83</v>
      </c>
      <c r="E78" s="45"/>
      <c r="F78" s="49">
        <f>D78*E32</f>
        <v>9828.59</v>
      </c>
    </row>
    <row r="79" spans="1:6" ht="12.75">
      <c r="A79" s="1" t="s">
        <v>32</v>
      </c>
      <c r="B79" s="1"/>
      <c r="F79" s="31">
        <f>F51+F55+F67+F73+F77+F78</f>
        <v>53789.00220908063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3119.7621281266765</v>
      </c>
    </row>
    <row r="81" spans="1:6" ht="12.75">
      <c r="A81" s="1"/>
      <c r="B81" s="35" t="s">
        <v>129</v>
      </c>
      <c r="C81" s="35"/>
      <c r="D81" s="1"/>
      <c r="E81" s="56"/>
      <c r="F81" s="57">
        <v>1914.35</v>
      </c>
    </row>
    <row r="82" spans="1:6" ht="12.75">
      <c r="A82" s="1"/>
      <c r="B82" s="35" t="s">
        <v>130</v>
      </c>
      <c r="C82" s="35"/>
      <c r="D82" s="1"/>
      <c r="E82" s="56"/>
      <c r="F82" s="57">
        <v>370.36</v>
      </c>
    </row>
    <row r="83" spans="1:6" ht="12.75">
      <c r="A83" s="1"/>
      <c r="B83" s="35" t="s">
        <v>131</v>
      </c>
      <c r="C83" s="35"/>
      <c r="D83" s="1"/>
      <c r="E83" s="56"/>
      <c r="F83" s="57">
        <v>1914.35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61107.824337207305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43800</v>
      </c>
      <c r="C86" s="39">
        <v>160422</v>
      </c>
      <c r="D86" s="42">
        <f>F43</f>
        <v>55615.58</v>
      </c>
      <c r="E86" s="42">
        <f>F84</f>
        <v>61107.824337207305</v>
      </c>
      <c r="F86" s="43">
        <f>C86+D86-E86</f>
        <v>154929.7556627927</v>
      </c>
    </row>
    <row r="88" spans="1:6" ht="13.5" thickBot="1">
      <c r="A88" t="s">
        <v>111</v>
      </c>
      <c r="C88" s="52">
        <v>43435</v>
      </c>
      <c r="D88" s="8" t="s">
        <v>112</v>
      </c>
      <c r="E88" s="52">
        <v>43465</v>
      </c>
      <c r="F88" t="s">
        <v>113</v>
      </c>
    </row>
    <row r="89" spans="1:7" ht="13.5" thickBot="1">
      <c r="A89" t="s">
        <v>114</v>
      </c>
      <c r="F89" s="53">
        <f>E86</f>
        <v>61107.824337207305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2019-03-13T09:37:56Z</dcterms:modified>
  <cp:category/>
  <cp:version/>
  <cp:contentType/>
  <cp:contentStatus/>
</cp:coreProperties>
</file>