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<sst xmlns="http://schemas.openxmlformats.org/spreadsheetml/2006/main" count="159" uniqueCount="136">
  <si>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</si>
  <si>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</si>
  <si>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</si>
  <si>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</si>
  <si>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</si>
  <si>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</si>
  <si>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</si>
  <si>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</si>
  <si>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</si>
  <si>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</si>
  <si>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</si>
  <si>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</si>
  <si>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</si>
  <si>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</si>
  <si>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</si>
  <si>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</si>
  <si>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</si>
  <si>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</si>
  <si>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</si>
  <si>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</si>
  <si>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</si>
  <si>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</si>
  <si>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</si>
  <si>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</si>
  <si>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</si>
  <si>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</si>
  <si>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</si>
  <si>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</si>
  <si>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</si>
  <si>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</si>
  <si>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</si>
  <si>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</si>
  <si>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</si>
  <si>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</si>
  <si>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</si>
  <si>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</si>
  <si>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</si>
  <si>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</si>
  <si>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</si>
  <si>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</si>
  <si>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</si>
  <si>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</si>
  <si>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</si>
  <si>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</si>
  <si>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</si>
  <si>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</si>
  <si>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</si>
  <si>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</si>
  <si>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</si>
  <si>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</si>
  <si>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</si>
  <si>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</si>
  <si>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</si>
  <si>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</si>
  <si>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</si>
  <si>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</si>
  <si>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</si>
  <si>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</si>
  <si>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</si>
  <si>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</si>
  <si>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</si>
  <si>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</si>
  <si>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</si>
  <si>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</si>
  <si>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</si>
  <si>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</si>
  <si>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</si>
  <si>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</si>
  <si>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</si>
  <si>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</si>
  <si>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</si>
  <si>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</si>
  <si>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</si>
  <si>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</si>
  <si>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</si>
  <si>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</si>
  <si>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</si>
  <si>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</si>
  <si>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</si>
  <si>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</si>
  <si>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</si>
  <si>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</si>
  <si>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</si>
  <si>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</si>
  <si>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</si>
  <si>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</si>
  <si>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</si>
  <si>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</si>
  <si>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</si>
  <si>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</si>
  <si>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</si>
  <si>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</si>
  <si>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</si>
  <si>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</si>
  <si>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</si>
  <si>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</si>
  <si>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</si>
  <si>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</si>
  <si>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</si>
  <si>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</si>
  <si>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</si>
  <si>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</si>
  <si>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</si>
  <si>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</si>
  <si>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</si>
  <si>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</si>
  <si>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</si>
  <si>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</si>
  <si>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</si>
  <si>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</si>
  <si>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</si>
  <si>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</si>
  <si>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</si>
  <si>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</si>
  <si>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</si>
  <si>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</si>
  <si>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</si>
  <si>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</si>
  <si>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</si>
  <si>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</si>
  <si>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</si>
  <si>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</si>
  <si>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</si>
  <si>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</si>
  <si>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</si>
  <si>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</si>
  <si>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</si>
  <si>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</si>
  <si>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</si>
  <si>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</si>
  <si>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</si>
  <si>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</si>
  <si>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</si>
  <si>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2018 г.</t>
  </si>
  <si>
    <t>за   январь  2018 г.</t>
  </si>
  <si>
    <t>ост.на 01.02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</si>
</sst>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75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37">
      <selection activeCell="D53" sqref="D53:D79"/>
    </sheetView>
  </sheetViews>
  <sheetFormatPr defaultColWidth="9.00390625" defaultRowHeight="12.75"/>
  <cols>
    <col min="1" max="1" width="15.625" style="0" customWidth="1"/>
    <col min="3" max="3" width="10.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61" t="s">
        <v>60</v>
      </c>
      <c r="L3" s="22" t="s">
        <v>38</v>
      </c>
      <c r="M3" s="22" t="s">
        <v>41</v>
      </c>
    </row>
    <row r="4" spans="5:13" ht="12.75">
      <c r="E4" s="8">
        <v>1</v>
      </c>
      <c r="F4" s="8" t="s">
        <v>132</v>
      </c>
      <c r="G4" s="8" t="s">
        <v>133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L6*126.87*1.202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L7*126.87*1.202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2.72</v>
      </c>
      <c r="M11" s="48">
        <f t="shared" si="0"/>
        <v>414.7938528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7.29</v>
      </c>
      <c r="M14" s="48">
        <f t="shared" si="0"/>
        <v>1111.7085246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164.69755920000003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76.24887</v>
      </c>
    </row>
    <row r="20" spans="1:13" ht="12.75">
      <c r="A20" t="s">
        <v>128</v>
      </c>
      <c r="J20" s="20"/>
      <c r="K20" s="27" t="s">
        <v>57</v>
      </c>
      <c r="L20" s="28">
        <f>SUM(L6:L19)</f>
        <v>11.59</v>
      </c>
      <c r="M20" s="33">
        <f>SUM(M6:M19)</f>
        <v>1767.4488066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48"/>
      <c r="M24" s="32">
        <f>L24*126.87*1.202*1.15</f>
        <v>0</v>
      </c>
    </row>
    <row r="25" spans="1:13" ht="12.75">
      <c r="A25" t="s">
        <v>107</v>
      </c>
      <c r="J25" s="20">
        <v>2</v>
      </c>
      <c r="K25" s="20"/>
      <c r="L25" s="48"/>
      <c r="M25" s="32">
        <f aca="true" t="shared" si="1" ref="M25:M35">L25*126.87*1.202*1.15</f>
        <v>0</v>
      </c>
    </row>
    <row r="26" spans="1:13" ht="12.75">
      <c r="A26" t="s">
        <v>108</v>
      </c>
      <c r="J26" s="20">
        <v>3</v>
      </c>
      <c r="K26" s="20"/>
      <c r="L26" s="25"/>
      <c r="M26" s="32">
        <f t="shared" si="1"/>
        <v>0</v>
      </c>
    </row>
    <row r="27" spans="1:13" ht="12.75">
      <c r="A27" s="58" t="s">
        <v>109</v>
      </c>
      <c r="B27" s="58"/>
      <c r="C27" s="58"/>
      <c r="D27" s="58"/>
      <c r="E27" s="58"/>
      <c r="F27" s="58"/>
      <c r="G27" s="58"/>
      <c r="H27" s="58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42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0</v>
      </c>
      <c r="M36" s="33">
        <f>SUM(M24:M35)</f>
        <v>0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f>38951.57-1185.45</f>
        <v>37766.12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f>30406.73</f>
        <v>30406.73</v>
      </c>
      <c r="J40" s="20">
        <v>1</v>
      </c>
      <c r="K40" s="20"/>
      <c r="L40" s="25"/>
      <c r="M40" s="25"/>
    </row>
    <row r="41" spans="2:13" ht="12.75">
      <c r="B41" t="s">
        <v>8</v>
      </c>
      <c r="F41" s="9">
        <f>F40/F39</f>
        <v>0.8051324838241259</v>
      </c>
      <c r="J41" s="20">
        <v>2</v>
      </c>
      <c r="K41" s="20"/>
      <c r="L41" s="25"/>
      <c r="M41" s="25"/>
    </row>
    <row r="42" spans="1:13" ht="12.75">
      <c r="A42" t="s">
        <v>127</v>
      </c>
      <c r="F42" s="5">
        <f>250+400+400</f>
        <v>1050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31456.73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5000*1.202</f>
        <v>6010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57">
        <v>0</v>
      </c>
      <c r="J49" s="20">
        <v>10</v>
      </c>
      <c r="K49" s="20"/>
      <c r="L49" s="25"/>
      <c r="M49" s="25"/>
    </row>
    <row r="50" spans="1:13" ht="12.75">
      <c r="A50" s="6" t="s">
        <v>83</v>
      </c>
      <c r="C50" s="53"/>
      <c r="D50" s="53"/>
      <c r="E50" s="56">
        <v>0</v>
      </c>
      <c r="F50" s="57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6010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1.98</v>
      </c>
      <c r="E53" s="13" t="s">
        <v>14</v>
      </c>
      <c r="F53" s="11">
        <f>E32*D53</f>
        <v>5229.378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5229.378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5">
        <v>183454</v>
      </c>
      <c r="D57">
        <v>228897.7</v>
      </c>
      <c r="E57">
        <v>2641.1</v>
      </c>
      <c r="F57" s="34">
        <f>C57/D57*E57</f>
        <v>2116.755036857076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1767.4488066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0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v>0</v>
      </c>
      <c r="J60" s="20"/>
      <c r="K60" s="20"/>
      <c r="L60" s="30" t="s">
        <v>64</v>
      </c>
      <c r="M60" s="33">
        <f>SUM(M40:M59)</f>
        <v>0</v>
      </c>
    </row>
    <row r="61" spans="1:6" ht="12.75">
      <c r="A61" t="s">
        <v>22</v>
      </c>
      <c r="F61" s="11">
        <f>M60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0.19</v>
      </c>
      <c r="E64" t="s">
        <v>14</v>
      </c>
      <c r="F64" s="11">
        <f>B64*D64</f>
        <v>501.80899999999997</v>
      </c>
    </row>
    <row r="65" spans="1:6" ht="12.75">
      <c r="A65" s="50" t="s">
        <v>82</v>
      </c>
      <c r="B65" s="50"/>
      <c r="C65" s="50"/>
      <c r="D65" s="54"/>
      <c r="E65" s="50"/>
      <c r="F65" s="54">
        <v>0</v>
      </c>
    </row>
    <row r="66" spans="1:6" ht="12.75">
      <c r="A66" s="50" t="s">
        <v>84</v>
      </c>
      <c r="B66" s="50"/>
      <c r="C66" s="50"/>
      <c r="D66" s="54">
        <v>0</v>
      </c>
      <c r="E66" s="50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4386.012843457076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0.2</v>
      </c>
      <c r="E69" t="s">
        <v>14</v>
      </c>
      <c r="F69" s="11">
        <f>B69*D69</f>
        <v>528.22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1.11</v>
      </c>
      <c r="E72" t="s">
        <v>14</v>
      </c>
      <c r="F72" s="11">
        <f>B72*D72</f>
        <v>2931.621</v>
      </c>
    </row>
    <row r="73" spans="1:6" ht="12.75">
      <c r="A73" s="4" t="s">
        <v>29</v>
      </c>
      <c r="F73" s="31">
        <f>F69+F72</f>
        <v>3459.8410000000003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1.96</v>
      </c>
      <c r="E76" t="s">
        <v>14</v>
      </c>
      <c r="F76" s="11">
        <f>B76*D76</f>
        <v>5176.556</v>
      </c>
    </row>
    <row r="77" spans="1:6" ht="12.75">
      <c r="A77" s="4" t="s">
        <v>31</v>
      </c>
      <c r="F77" s="31">
        <f>SUM(F76)</f>
        <v>5176.556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24261.787843457078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1407.1836949205103</v>
      </c>
    </row>
    <row r="81" spans="1:6" ht="12.75">
      <c r="A81" s="1"/>
      <c r="B81" s="35" t="s">
        <v>129</v>
      </c>
      <c r="C81" s="35"/>
      <c r="D81" s="1"/>
      <c r="E81" s="62"/>
      <c r="F81" s="63">
        <f>(1610.65*4)+1610.65</f>
        <v>8053.25</v>
      </c>
    </row>
    <row r="82" spans="1:6" ht="12.75">
      <c r="A82" s="1"/>
      <c r="B82" s="35" t="s">
        <v>130</v>
      </c>
      <c r="C82" s="35"/>
      <c r="D82" s="1"/>
      <c r="E82" s="62"/>
      <c r="F82" s="63">
        <v>290.45</v>
      </c>
    </row>
    <row r="83" spans="1:6" ht="12.75">
      <c r="A83" s="1"/>
      <c r="B83" s="35" t="s">
        <v>131</v>
      </c>
      <c r="C83" s="35"/>
      <c r="D83" s="1"/>
      <c r="E83" s="62"/>
      <c r="F83" s="63">
        <v>0</v>
      </c>
    </row>
    <row r="84" spans="1:6" ht="15">
      <c r="A84" s="12" t="s">
        <v>34</v>
      </c>
      <c r="B84" s="12"/>
      <c r="C84" s="12"/>
      <c r="D84" s="12"/>
      <c r="E84" s="12"/>
      <c r="F84" s="43">
        <f>F79+F80+F81+F82+F83</f>
        <v>34012.67153837759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  <c r="I85" s="7"/>
    </row>
    <row r="86" spans="1:6" ht="12.75">
      <c r="A86" s="13"/>
      <c r="B86" s="38">
        <v>43101</v>
      </c>
      <c r="C86" s="39">
        <v>222242</v>
      </c>
      <c r="D86" s="44">
        <f>F43</f>
        <v>31456.73</v>
      </c>
      <c r="E86" s="44">
        <f>F84</f>
        <v>34012.67153837759</v>
      </c>
      <c r="F86" s="45">
        <f>C86+D86-E86</f>
        <v>219686.05846162242</v>
      </c>
    </row>
    <row r="88" spans="1:6" ht="13.5" thickBot="1">
      <c r="A88" t="s">
        <v>112</v>
      </c>
      <c r="C88" s="59">
        <v>43101</v>
      </c>
      <c r="D88" s="8" t="s">
        <v>113</v>
      </c>
      <c r="E88" s="59">
        <v>43131</v>
      </c>
      <c r="F88" t="s">
        <v>114</v>
      </c>
    </row>
    <row r="89" spans="1:7" ht="13.5" thickBot="1">
      <c r="A89" t="s">
        <v>115</v>
      </c>
      <c r="F89" s="60">
        <f>E86</f>
        <v>34012.67153837759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2017-08-21T12:52:14Z</cp:lastPrinted>
  <dcterms:created xsi:type="dcterms:W3CDTF">2008-08-18T07:30:19Z</dcterms:created>
  <dcterms:modified xsi:type="dcterms:W3CDTF">2018-04-10T06:29:27Z</dcterms:modified>
  <cp:category/>
  <cp:version/>
  <cp:contentType/>
  <cp:contentStatus/>
</cp:coreProperties>
</file>