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<sst xmlns="http://schemas.openxmlformats.org/spreadsheetml/2006/main" count="167" uniqueCount="144">
  <si>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</si>
  <si>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</si>
  <si>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</si>
  <si>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</si>
  <si>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</si>
  <si>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</si>
  <si>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</si>
  <si>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</si>
  <si>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</si>
  <si>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</si>
  <si>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</si>
  <si>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</si>
  <si>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</si>
  <si>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</si>
  <si>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</si>
  <si>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</si>
  <si>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</si>
  <si>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</si>
  <si>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</si>
  <si>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</si>
  <si>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</si>
  <si>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</si>
  <si>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</si>
  <si>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</si>
  <si>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</si>
  <si>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</si>
  <si>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</si>
  <si>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</si>
  <si>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</si>
  <si>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</si>
  <si>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</si>
  <si>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</si>
  <si>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</si>
  <si>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</si>
  <si>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</si>
  <si>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</si>
  <si>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</si>
  <si>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</si>
  <si>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</si>
  <si>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</si>
  <si>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</si>
  <si>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</si>
  <si>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</si>
  <si>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</si>
  <si>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</si>
  <si>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</si>
  <si>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</si>
  <si>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</si>
  <si>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</si>
  <si>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</si>
  <si>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</si>
  <si>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</si>
  <si>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</si>
  <si>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</si>
  <si>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</si>
  <si>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</si>
  <si>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</si>
  <si>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</si>
  <si>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</si>
  <si>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</si>
  <si>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</si>
  <si>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</si>
  <si>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</si>
  <si>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</si>
  <si>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</si>
  <si>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</si>
  <si>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</si>
  <si>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</si>
  <si>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</si>
  <si>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</si>
  <si>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</si>
  <si>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</si>
  <si>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</si>
  <si>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</si>
  <si>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</si>
  <si>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</si>
  <si>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</si>
  <si>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</si>
  <si>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</si>
  <si>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</si>
  <si>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</si>
  <si>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</si>
  <si>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</si>
  <si>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</si>
  <si>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</si>
  <si>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</si>
  <si>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</si>
  <si>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</si>
  <si>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</si>
  <si>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</si>
  <si>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</si>
  <si>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</si>
  <si>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</si>
  <si>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</si>
  <si>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</si>
  <si>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</si>
  <si>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</si>
  <si>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</si>
  <si>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</si>
  <si>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</si>
  <si>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</si>
  <si>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</si>
  <si>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</si>
  <si>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</si>
  <si>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</si>
  <si>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</si>
  <si>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</si>
  <si>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</si>
  <si>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</si>
  <si>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</si>
  <si>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</si>
  <si>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</si>
  <si>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</si>
  <si>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</si>
  <si>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</si>
  <si>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</si>
  <si>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</si>
  <si>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</si>
  <si>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</si>
  <si>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</si>
  <si>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</si>
  <si>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</si>
  <si>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</si>
  <si>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</si>
  <si>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</si>
  <si>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</si>
  <si>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</si>
  <si>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</si>
  <si>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</si>
  <si>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</si>
  <si>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</si>
  <si>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</si>
  <si>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</si>
  <si>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</si>
  <si>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</si>
  <si>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</si>
  <si>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удаление сосулек (договор)</t>
  </si>
  <si>
    <t xml:space="preserve">прочистка канализации </t>
  </si>
  <si>
    <t>ограждение лентойопасных мест</t>
  </si>
  <si>
    <t>лента</t>
  </si>
  <si>
    <t>1шт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</si>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</sst>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51">
        <f>L6*126.87*1.202</f>
        <v>0</v>
      </c>
    </row>
    <row r="7" spans="10:13" ht="12.75">
      <c r="J7" s="14">
        <v>2</v>
      </c>
      <c r="K7" s="14" t="s">
        <v>43</v>
      </c>
      <c r="L7" s="14"/>
      <c r="M7" s="51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51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51">
        <f t="shared" si="0"/>
        <v>857.0372988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1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51">
        <f t="shared" si="0"/>
        <v>426.99367199999995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2.81</v>
      </c>
      <c r="M16" s="51">
        <f t="shared" si="0"/>
        <v>428.5186494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1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51">
        <f t="shared" si="0"/>
        <v>164.69755920000003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1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12.81</v>
      </c>
      <c r="M20" s="33">
        <f>SUM(M6:M19)</f>
        <v>1953.4960494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/>
      <c r="M24" s="32">
        <f>140*62.07</f>
        <v>8689.8</v>
      </c>
    </row>
    <row r="25" spans="1:13" ht="12.75">
      <c r="A25" t="s">
        <v>107</v>
      </c>
      <c r="J25" s="20">
        <v>2</v>
      </c>
      <c r="K25" s="20" t="s">
        <v>137</v>
      </c>
      <c r="L25" s="51">
        <v>9.66</v>
      </c>
      <c r="M25" s="32">
        <f aca="true" t="shared" si="1" ref="M25:M38">L25*126.87*1.202</f>
        <v>1473.1281684</v>
      </c>
    </row>
    <row r="26" spans="1:13" ht="12.75">
      <c r="A26" t="s">
        <v>108</v>
      </c>
      <c r="J26" s="20">
        <v>3</v>
      </c>
      <c r="K26" s="20" t="s">
        <v>138</v>
      </c>
      <c r="L26" s="51">
        <v>0.5</v>
      </c>
      <c r="M26" s="32">
        <f t="shared" si="1"/>
        <v>76.24887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 t="s">
        <v>141</v>
      </c>
      <c r="L27" s="51">
        <v>0.21</v>
      </c>
      <c r="M27" s="32">
        <f t="shared" si="1"/>
        <v>32.0245254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10.370000000000001</v>
      </c>
      <c r="M39" s="33">
        <f>SUM(M24:M38)</f>
        <v>10271.2015638</v>
      </c>
    </row>
    <row r="40" spans="1:11" ht="12.75">
      <c r="A40" s="2" t="s">
        <v>6</v>
      </c>
      <c r="F40" s="11">
        <v>33158.45</v>
      </c>
      <c r="K40" s="1" t="s">
        <v>61</v>
      </c>
    </row>
    <row r="41" spans="1:13" ht="12.75">
      <c r="A41" t="s">
        <v>7</v>
      </c>
      <c r="F41" s="5">
        <v>29275.28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0.882890484929181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127</v>
      </c>
      <c r="F43" s="5">
        <f>400</f>
        <v>400</v>
      </c>
      <c r="J43" s="20">
        <v>1</v>
      </c>
      <c r="K43" s="20" t="s">
        <v>139</v>
      </c>
      <c r="L43" s="25" t="s">
        <v>140</v>
      </c>
      <c r="M43" s="25">
        <v>262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29675.28</v>
      </c>
      <c r="J44" s="20">
        <v>2</v>
      </c>
      <c r="K44" s="20" t="s">
        <v>142</v>
      </c>
      <c r="L44" s="25" t="s">
        <v>143</v>
      </c>
      <c r="M44" s="25">
        <f>3*12.82</f>
        <v>38.46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(3920)*1.202</f>
        <v>4711.84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0.91</v>
      </c>
      <c r="F51" s="5">
        <f>E51*E33</f>
        <v>1823.1850000000002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7737.025000000001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1.99</v>
      </c>
      <c r="E54" s="13" t="s">
        <v>14</v>
      </c>
      <c r="F54" s="11">
        <f>E33*D54</f>
        <v>3986.965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0.4</v>
      </c>
      <c r="E55" t="s">
        <v>14</v>
      </c>
      <c r="F55" s="5">
        <f>B55*D55</f>
        <v>280.92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4267.885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184976</v>
      </c>
      <c r="D58">
        <v>229360</v>
      </c>
      <c r="E58">
        <v>2003.5</v>
      </c>
      <c r="F58" s="34">
        <f>C58/D58*E58</f>
        <v>1615.7979420997558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1953.4960494</v>
      </c>
      <c r="J59" s="20"/>
      <c r="K59" s="20"/>
      <c r="L59" s="30" t="s">
        <v>64</v>
      </c>
      <c r="M59" s="33">
        <f>SUM(M43:M58)</f>
        <v>300.46</v>
      </c>
    </row>
    <row r="60" spans="1:6" ht="12.75">
      <c r="A60" t="s">
        <v>21</v>
      </c>
      <c r="F60" s="11">
        <f>M39</f>
        <v>10271.2015638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300.46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0.64</v>
      </c>
      <c r="E65" t="s">
        <v>14</v>
      </c>
      <c r="F65" s="11">
        <f>B65*D65</f>
        <v>1282.24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15423.195555299755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0.25</v>
      </c>
      <c r="E70" t="s">
        <v>14</v>
      </c>
      <c r="F70" s="11">
        <f>B70*D70</f>
        <v>500.875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1.25</v>
      </c>
      <c r="E73" t="s">
        <v>14</v>
      </c>
      <c r="F73" s="11">
        <f>B73*D73</f>
        <v>2504.375</v>
      </c>
    </row>
    <row r="74" spans="1:6" ht="12.75">
      <c r="A74" s="4" t="s">
        <v>29</v>
      </c>
      <c r="F74" s="31">
        <f>F70+F73</f>
        <v>3005.25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2.41</v>
      </c>
      <c r="E77" t="s">
        <v>14</v>
      </c>
      <c r="F77" s="11">
        <f>B77*D77</f>
        <v>4828.435</v>
      </c>
    </row>
    <row r="78" spans="1:6" ht="12.75">
      <c r="A78" s="4" t="s">
        <v>31</v>
      </c>
      <c r="F78" s="8">
        <f>SUM(F77)</f>
        <v>4828.435</v>
      </c>
    </row>
    <row r="79" spans="1:6" ht="12.75">
      <c r="A79" s="47" t="s">
        <v>78</v>
      </c>
      <c r="B79" s="46"/>
      <c r="C79" s="46"/>
      <c r="D79" s="48">
        <v>2.83</v>
      </c>
      <c r="E79" s="46"/>
      <c r="F79" s="49">
        <f>D79*E33</f>
        <v>5669.905</v>
      </c>
    </row>
    <row r="80" spans="1:6" ht="12.75">
      <c r="A80" s="1" t="s">
        <v>32</v>
      </c>
      <c r="B80" s="1"/>
      <c r="F80" s="31">
        <f>F52+F56+F68+F74+F78+F79</f>
        <v>40931.69555529975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2374.0383422073855</v>
      </c>
      <c r="I81" s="7"/>
    </row>
    <row r="82" spans="1:9" ht="12.75">
      <c r="A82" s="1"/>
      <c r="B82" s="35" t="s">
        <v>129</v>
      </c>
      <c r="C82" s="35"/>
      <c r="D82" s="1"/>
      <c r="E82" s="57"/>
      <c r="F82" s="58">
        <v>582.63</v>
      </c>
      <c r="I82" s="7"/>
    </row>
    <row r="83" spans="1:9" ht="12.75">
      <c r="A83" s="1"/>
      <c r="B83" s="35" t="s">
        <v>130</v>
      </c>
      <c r="C83" s="35"/>
      <c r="D83" s="1"/>
      <c r="E83" s="57"/>
      <c r="F83" s="58">
        <v>111.45</v>
      </c>
      <c r="I83" s="7"/>
    </row>
    <row r="84" spans="1:9" ht="12.75">
      <c r="A84" s="1"/>
      <c r="B84" s="35" t="s">
        <v>131</v>
      </c>
      <c r="C84" s="35"/>
      <c r="D84" s="1"/>
      <c r="E84" s="57"/>
      <c r="F84" s="58">
        <v>582.63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44582.44389750713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43800</v>
      </c>
      <c r="C87" s="39">
        <v>-523696</v>
      </c>
      <c r="D87" s="42">
        <f>F44</f>
        <v>29675.28</v>
      </c>
      <c r="E87" s="42">
        <f>F85</f>
        <v>44582.44389750713</v>
      </c>
      <c r="F87" s="43">
        <f>C87+D87-E87</f>
        <v>-538603.1638975071</v>
      </c>
    </row>
    <row r="89" spans="1:6" ht="13.5" thickBot="1">
      <c r="A89" t="s">
        <v>112</v>
      </c>
      <c r="C89" s="54">
        <v>43435</v>
      </c>
      <c r="D89" s="8" t="s">
        <v>113</v>
      </c>
      <c r="E89" s="54">
        <v>43465</v>
      </c>
      <c r="F89" t="s">
        <v>114</v>
      </c>
    </row>
    <row r="90" spans="1:7" ht="13.5" thickBot="1">
      <c r="A90" t="s">
        <v>115</v>
      </c>
      <c r="F90" s="55">
        <f>E87</f>
        <v>44582.44389750713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2017-08-21T12:52:37Z</cp:lastPrinted>
  <dcterms:created xsi:type="dcterms:W3CDTF">2008-08-18T07:30:19Z</dcterms:created>
  <dcterms:modified xsi:type="dcterms:W3CDTF">2019-03-13T09:42:59Z</dcterms:modified>
  <cp:category/>
  <cp:version/>
  <cp:contentType/>
  <cp:contentStatus/>
</cp:coreProperties>
</file>