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<sst xmlns="http://schemas.openxmlformats.org/spreadsheetml/2006/main" count="158" uniqueCount="135">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</sst>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80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</v>
      </c>
      <c r="K2" s="5" t="s">
        <v>133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1</v>
      </c>
      <c r="F5" s="8" t="s">
        <v>131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2">
        <f>L6*126.87*1.202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2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2">
        <f t="shared" si="0"/>
        <v>759.4387452000001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2">
        <f t="shared" si="0"/>
        <v>762.4887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52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2">
        <f t="shared" si="0"/>
        <v>2287.4661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2">
        <f t="shared" si="0"/>
        <v>76.24887</v>
      </c>
    </row>
    <row r="20" spans="1:13" ht="12.75">
      <c r="A20" t="s">
        <v>101</v>
      </c>
      <c r="J20" s="20"/>
      <c r="K20" s="27" t="s">
        <v>56</v>
      </c>
      <c r="L20" s="28">
        <f>SUM(L6:L19)</f>
        <v>25.48</v>
      </c>
      <c r="M20" s="32">
        <f>SUM(M6:M19)</f>
        <v>3885.6424152</v>
      </c>
    </row>
    <row r="21" spans="1:11" ht="12.75">
      <c r="A21" t="s">
        <v>127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/>
      <c r="L24" s="25"/>
      <c r="M24" s="50">
        <f>L24*126.87*1.202*1.15</f>
        <v>0</v>
      </c>
    </row>
    <row r="25" spans="1:13" ht="12.75">
      <c r="A25" t="s">
        <v>105</v>
      </c>
      <c r="J25" s="20">
        <v>2</v>
      </c>
      <c r="K25" s="48"/>
      <c r="L25" s="59"/>
      <c r="M25" s="50">
        <f aca="true" t="shared" si="1" ref="M25:M34">L25*126.87*1.202*1.15</f>
        <v>0</v>
      </c>
    </row>
    <row r="26" spans="1:13" ht="12.75">
      <c r="A26" t="s">
        <v>106</v>
      </c>
      <c r="J26" s="20">
        <v>3</v>
      </c>
      <c r="K26" s="20"/>
      <c r="L26" s="52"/>
      <c r="M26" s="50">
        <f t="shared" si="1"/>
        <v>0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/>
      <c r="L27" s="52"/>
      <c r="M27" s="50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0</v>
      </c>
      <c r="M35" s="32">
        <f>SUM(M24:M34)</f>
        <v>0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/>
      <c r="L39" s="49"/>
      <c r="M39" s="49"/>
    </row>
    <row r="40" spans="1:13" ht="12.75">
      <c r="A40" s="2" t="s">
        <v>6</v>
      </c>
      <c r="F40" s="11">
        <v>63393.98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55587.41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0.8768562882469282</v>
      </c>
      <c r="J42" s="20">
        <v>4</v>
      </c>
      <c r="K42" s="20"/>
      <c r="L42" s="25"/>
      <c r="M42" s="25"/>
    </row>
    <row r="43" spans="1:13" ht="12.75">
      <c r="A43" t="s">
        <v>126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56887.41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7200*1.202</f>
        <v>8654.4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5000*1.202</f>
        <v>6010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14664.4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0</v>
      </c>
    </row>
    <row r="54" spans="1:6" ht="12.75">
      <c r="A54" t="s">
        <v>73</v>
      </c>
      <c r="C54" s="13"/>
      <c r="D54" s="43">
        <v>1.98</v>
      </c>
      <c r="E54" s="13" t="s">
        <v>14</v>
      </c>
      <c r="F54" s="11">
        <f>E33*D54</f>
        <v>8863.668000000001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8863.668000000001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183454</v>
      </c>
      <c r="D58">
        <v>228897.7</v>
      </c>
      <c r="E58">
        <v>4476.6</v>
      </c>
      <c r="F58" s="33">
        <f>C58/D58*E58</f>
        <v>3587.8480928379795</v>
      </c>
    </row>
    <row r="59" spans="1:6" ht="12.75">
      <c r="A59" t="s">
        <v>19</v>
      </c>
      <c r="F59" s="33">
        <f>M20</f>
        <v>3885.6424152</v>
      </c>
    </row>
    <row r="60" spans="1:6" ht="12.75">
      <c r="A60" t="s">
        <v>20</v>
      </c>
      <c r="F60" s="11">
        <f>M35</f>
        <v>0</v>
      </c>
    </row>
    <row r="61" spans="1:6" ht="12.75">
      <c r="A61" t="s">
        <v>70</v>
      </c>
      <c r="F61" s="5">
        <f>0*600*1.202</f>
        <v>0</v>
      </c>
    </row>
    <row r="62" spans="1:6" ht="12.75">
      <c r="A62" t="s">
        <v>21</v>
      </c>
      <c r="F62" s="11">
        <f>M53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0.19</v>
      </c>
      <c r="E65" t="s">
        <v>14</v>
      </c>
      <c r="F65" s="11">
        <f>B65*D65</f>
        <v>850.5540000000001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8324.04450803798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</v>
      </c>
      <c r="E70" t="s">
        <v>14</v>
      </c>
      <c r="F70" s="11">
        <f>B70*D70</f>
        <v>895.3200000000002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1.11</v>
      </c>
      <c r="E73" t="s">
        <v>14</v>
      </c>
      <c r="F73" s="11">
        <f>B73*D73</f>
        <v>4969.026000000001</v>
      </c>
    </row>
    <row r="74" spans="1:6" ht="12.75">
      <c r="A74" s="4" t="s">
        <v>28</v>
      </c>
      <c r="F74" s="31">
        <f>F70+F73</f>
        <v>5864.346000000001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1.96</v>
      </c>
      <c r="E77" t="s">
        <v>14</v>
      </c>
      <c r="F77" s="11">
        <f>B77*D77</f>
        <v>8774.136</v>
      </c>
    </row>
    <row r="78" spans="1:6" ht="12.75">
      <c r="A78" s="4" t="s">
        <v>30</v>
      </c>
      <c r="F78" s="31">
        <f>SUM(F77)</f>
        <v>8774.136</v>
      </c>
    </row>
    <row r="79" spans="1:6" ht="12.75">
      <c r="A79" s="53" t="s">
        <v>76</v>
      </c>
      <c r="B79" s="44"/>
      <c r="C79" s="44"/>
      <c r="D79" s="51">
        <v>0</v>
      </c>
      <c r="E79" s="44"/>
      <c r="F79" s="54">
        <f>D79*E33</f>
        <v>0</v>
      </c>
    </row>
    <row r="80" spans="1:6" ht="12.75">
      <c r="A80" s="1" t="s">
        <v>31</v>
      </c>
      <c r="B80" s="1"/>
      <c r="F80" s="31">
        <f>F52+F56+F68+F74+F78+F79</f>
        <v>46490.594508037975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2696.454481466202</v>
      </c>
      <c r="I81" s="7"/>
    </row>
    <row r="82" spans="1:9" ht="12.75">
      <c r="A82" s="1"/>
      <c r="B82" s="34" t="s">
        <v>128</v>
      </c>
      <c r="C82" s="34"/>
      <c r="D82" s="1"/>
      <c r="E82" s="61"/>
      <c r="F82" s="62">
        <v>2060.74</v>
      </c>
      <c r="I82" s="7"/>
    </row>
    <row r="83" spans="1:9" ht="12.75">
      <c r="A83" s="1"/>
      <c r="B83" s="34" t="s">
        <v>129</v>
      </c>
      <c r="C83" s="34"/>
      <c r="D83" s="1"/>
      <c r="E83" s="61"/>
      <c r="F83" s="62">
        <v>403.12</v>
      </c>
      <c r="I83" s="7"/>
    </row>
    <row r="84" spans="1:9" ht="12.75">
      <c r="A84" s="1"/>
      <c r="B84" s="34" t="s">
        <v>130</v>
      </c>
      <c r="C84" s="34"/>
      <c r="D84" s="1"/>
      <c r="E84" s="61"/>
      <c r="F84" s="62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0">
        <f>F80+F81+F82+F83+F84</f>
        <v>51650.908989504176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134</v>
      </c>
    </row>
    <row r="87" spans="1:6" ht="12.75">
      <c r="A87" s="13"/>
      <c r="B87" s="37">
        <v>43101</v>
      </c>
      <c r="C87" s="38">
        <v>326835</v>
      </c>
      <c r="D87" s="41">
        <f>F44</f>
        <v>56887.41</v>
      </c>
      <c r="E87" s="41">
        <f>F85</f>
        <v>51650.908989504176</v>
      </c>
      <c r="F87" s="42">
        <f>C87+D87-E87</f>
        <v>332071.5010104959</v>
      </c>
    </row>
    <row r="89" spans="1:6" ht="13.5" thickBot="1">
      <c r="A89" t="s">
        <v>111</v>
      </c>
      <c r="C89" s="57">
        <v>43101</v>
      </c>
      <c r="D89" s="8" t="s">
        <v>112</v>
      </c>
      <c r="E89" s="57">
        <v>43131</v>
      </c>
      <c r="F89" t="s">
        <v>113</v>
      </c>
    </row>
    <row r="90" spans="1:7" ht="13.5" thickBot="1">
      <c r="A90" t="s">
        <v>114</v>
      </c>
      <c r="F90" s="58">
        <f>E87</f>
        <v>51650.908989504176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2017-08-21T14:16:15Z</cp:lastPrinted>
  <dcterms:created xsi:type="dcterms:W3CDTF">2008-08-18T07:30:19Z</dcterms:created>
  <dcterms:modified xsi:type="dcterms:W3CDTF">2018-04-10T06:27:23Z</dcterms:modified>
  <cp:category/>
  <cp:version/>
  <cp:contentType/>
  <cp:contentStatus/>
</cp:coreProperties>
</file>