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<sst xmlns="http://schemas.openxmlformats.org/spreadsheetml/2006/main" count="165" uniqueCount="146">
  <si>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</si>
  <si>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</si>
  <si>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</si>
  <si>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</si>
  <si>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</si>
  <si>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</si>
  <si>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</si>
  <si>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</si>
  <si>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</si>
  <si>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</si>
  <si>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</si>
  <si>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</si>
  <si>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</si>
  <si>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</si>
  <si>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</si>
  <si>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</si>
  <si>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</si>
  <si>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</si>
  <si>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</si>
  <si>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</si>
  <si>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</si>
  <si>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</si>
  <si>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</si>
  <si>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</si>
  <si>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</si>
  <si>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</si>
  <si>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</si>
  <si>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</si>
  <si>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</si>
  <si>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</si>
  <si>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</si>
  <si>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</si>
  <si>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</si>
  <si>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</si>
  <si>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</si>
  <si>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</si>
  <si>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</si>
  <si>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</si>
  <si>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</si>
  <si>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</si>
  <si>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</si>
  <si>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</si>
  <si>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</si>
  <si>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</si>
  <si>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</si>
  <si>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</si>
  <si>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</si>
  <si>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</si>
  <si>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</si>
  <si>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</si>
  <si>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</si>
  <si>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</si>
  <si>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</si>
  <si>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</si>
  <si>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</si>
  <si>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</si>
  <si>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</si>
  <si>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</si>
  <si>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</si>
  <si>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</si>
  <si>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</si>
  <si>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</si>
  <si>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</si>
  <si>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</si>
  <si>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</si>
  <si>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</si>
  <si>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</si>
  <si>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</si>
  <si>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</si>
  <si>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</si>
  <si>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</si>
  <si>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</si>
  <si>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</si>
  <si>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</si>
  <si>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</si>
  <si>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</si>
  <si>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</si>
  <si>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</si>
  <si>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</si>
  <si>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</si>
  <si>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</si>
  <si>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</si>
  <si>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</si>
  <si>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</si>
  <si>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</si>
  <si>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</si>
  <si>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</si>
  <si>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</si>
  <si>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</si>
  <si>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</si>
  <si>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</si>
  <si>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</si>
  <si>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</si>
  <si>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</si>
  <si>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</si>
  <si>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</si>
  <si>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</si>
  <si>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</si>
  <si>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</si>
  <si>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</si>
  <si>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</si>
  <si>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</si>
  <si>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</si>
  <si>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</si>
  <si>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</si>
  <si>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</si>
  <si>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</si>
  <si>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</si>
  <si>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</si>
  <si>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</si>
  <si>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</si>
  <si>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</si>
  <si>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</si>
  <si>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</si>
  <si>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</si>
  <si>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</si>
  <si>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</si>
  <si>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</si>
  <si>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</si>
  <si>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</si>
  <si>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</si>
  <si>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</si>
  <si>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</si>
  <si>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</si>
  <si>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</si>
  <si>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</si>
  <si>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</si>
  <si>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</si>
  <si>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</si>
  <si>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</si>
  <si>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</si>
  <si>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</si>
  <si>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</si>
  <si>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</si>
  <si>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</si>
  <si>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</si>
  <si>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</si>
  <si>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</si>
  <si>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</si>
  <si>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</si>
  <si>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 xml:space="preserve">смена вентиля д 15 (2шт) </t>
  </si>
  <si>
    <t xml:space="preserve">вентиль д 15 </t>
  </si>
  <si>
    <t>2шт</t>
  </si>
  <si>
    <t xml:space="preserve">смена ламп (8шт) </t>
  </si>
  <si>
    <t>лампа</t>
  </si>
  <si>
    <t>8шт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</si>
</sst>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2" sqref="M42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7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2.77</v>
      </c>
      <c r="M6" s="44">
        <f>L6*126.87*1.202</f>
        <v>422.4187398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1906.22175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25.56</v>
      </c>
      <c r="M20" s="33">
        <f>SUM(M6:M19)</f>
        <v>3897.8422343999996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L24*126.87*1.202*1.15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L25*126.87*1.202*1.15</f>
        <v>0</v>
      </c>
    </row>
    <row r="26" spans="1:13" ht="12.75">
      <c r="A26" t="s">
        <v>112</v>
      </c>
      <c r="J26" s="20">
        <v>3</v>
      </c>
      <c r="K26" s="20" t="s">
        <v>140</v>
      </c>
      <c r="L26" s="44">
        <v>1.62</v>
      </c>
      <c r="M26" s="32">
        <f t="shared" si="1"/>
        <v>284.10328962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f>0.08*7.1</f>
        <v>0.568</v>
      </c>
      <c r="M27" s="32">
        <f t="shared" si="1"/>
        <v>99.61152376799998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2.188</v>
      </c>
      <c r="M36" s="33">
        <f>SUM(M24:M35)</f>
        <v>383.714813388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53188.93</v>
      </c>
      <c r="J40" s="20">
        <v>1</v>
      </c>
      <c r="K40" s="20" t="s">
        <v>141</v>
      </c>
      <c r="L40" s="25" t="s">
        <v>142</v>
      </c>
      <c r="M40" s="25">
        <v>596</v>
      </c>
    </row>
    <row r="41" spans="1:13" ht="12.75">
      <c r="A41" t="s">
        <v>7</v>
      </c>
      <c r="F41" s="5">
        <v>53580.97</v>
      </c>
      <c r="J41" s="20">
        <v>2</v>
      </c>
      <c r="K41" s="20" t="s">
        <v>144</v>
      </c>
      <c r="L41" s="25" t="s">
        <v>145</v>
      </c>
      <c r="M41" s="25">
        <f>8*15</f>
        <v>120</v>
      </c>
    </row>
    <row r="42" spans="2:13" ht="12.75">
      <c r="B42" t="s">
        <v>8</v>
      </c>
      <c r="F42" s="9">
        <f>F41/F40</f>
        <v>1.007370706648921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54480.97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(5040+810+556)*1.202</f>
        <v>7700.012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(1000+160)*1.202</f>
        <v>1394.32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9094.332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716</v>
      </c>
    </row>
    <row r="56" spans="1:6" ht="12.75">
      <c r="A56" s="4" t="s">
        <v>17</v>
      </c>
      <c r="B56" s="4"/>
      <c r="C56" s="10"/>
      <c r="F56" s="31">
        <f>SUM(F54:F55)</f>
        <v>6975.5470000000005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185357</v>
      </c>
      <c r="D58">
        <v>228897.7</v>
      </c>
      <c r="E58">
        <v>3505.3</v>
      </c>
      <c r="F58" s="34">
        <f>C58/D58*E58</f>
        <v>2838.525210607184</v>
      </c>
    </row>
    <row r="59" spans="1:6" ht="12.75">
      <c r="A59" t="s">
        <v>20</v>
      </c>
      <c r="F59" s="34">
        <f>M20</f>
        <v>3897.8422343999996</v>
      </c>
    </row>
    <row r="60" spans="1:6" ht="12.75">
      <c r="A60" t="s">
        <v>21</v>
      </c>
      <c r="F60" s="11">
        <f>M36</f>
        <v>383.714813388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11">
        <f>M55</f>
        <v>716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0.26</v>
      </c>
      <c r="E65" t="s">
        <v>14</v>
      </c>
      <c r="F65" s="11">
        <f>B65*D65</f>
        <v>911.378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9468.660258395183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0.26</v>
      </c>
      <c r="E70" t="s">
        <v>14</v>
      </c>
      <c r="F70" s="11">
        <f>B70*D70</f>
        <v>911.378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1.12</v>
      </c>
      <c r="F73" s="11">
        <f>B73*D73</f>
        <v>3925.9360000000006</v>
      </c>
    </row>
    <row r="74" spans="1:6" ht="12.75">
      <c r="A74" s="4" t="s">
        <v>28</v>
      </c>
      <c r="F74" s="31">
        <f>F70+F73</f>
        <v>4837.314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2.02</v>
      </c>
      <c r="F77" s="11">
        <f>B77*D77</f>
        <v>7080.706</v>
      </c>
    </row>
    <row r="78" spans="1:6" ht="12.75">
      <c r="A78" s="4" t="s">
        <v>30</v>
      </c>
      <c r="F78" s="31">
        <f>SUM(F77)</f>
        <v>7080.706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37456.55925839518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2172.4804369869203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2728.74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46212.4596953821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43282</v>
      </c>
      <c r="C87" s="40">
        <v>198281</v>
      </c>
      <c r="D87" s="42">
        <f>F44</f>
        <v>54480.97</v>
      </c>
      <c r="E87" s="42">
        <f>F85</f>
        <v>46212.4596953821</v>
      </c>
      <c r="F87" s="43">
        <f>C87+D87-E87</f>
        <v>206549.5103046179</v>
      </c>
    </row>
    <row r="89" spans="1:6" ht="13.5" thickBot="1">
      <c r="A89" t="s">
        <v>116</v>
      </c>
      <c r="C89" s="52">
        <v>43282</v>
      </c>
      <c r="D89" s="8" t="s">
        <v>117</v>
      </c>
      <c r="E89" s="52">
        <v>43312</v>
      </c>
      <c r="F89" t="s">
        <v>118</v>
      </c>
    </row>
    <row r="90" spans="1:7" ht="13.5" thickBot="1">
      <c r="A90" t="s">
        <v>119</v>
      </c>
      <c r="F90" s="53">
        <f>E87</f>
        <v>46212.4596953821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2018-10-03T06:32:17Z</dcterms:modified>
  <cp:category/>
  <cp:version/>
  <cp:contentType/>
  <cp:contentStatus/>
</cp:coreProperties>
</file>