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<sst xmlns="http://schemas.openxmlformats.org/spreadsheetml/2006/main" count="164" uniqueCount="141">
  <si>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</si>
  <si>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</si>
  <si>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</si>
  <si>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</si>
  <si>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</si>
  <si>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</si>
  <si>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</si>
  <si>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</si>
  <si>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</si>
  <si>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</si>
  <si>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</si>
  <si>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</si>
  <si>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</si>
  <si>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</si>
  <si>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</si>
  <si>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</si>
  <si>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</si>
  <si>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</si>
  <si>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</si>
  <si>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</si>
  <si>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</si>
  <si>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</si>
  <si>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</si>
  <si>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</si>
  <si>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</si>
  <si>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</si>
  <si>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</si>
  <si>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</si>
  <si>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</si>
  <si>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</si>
  <si>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</si>
  <si>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</si>
  <si>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</si>
  <si>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</si>
  <si>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</si>
  <si>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</si>
  <si>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</si>
  <si>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</si>
  <si>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</si>
  <si>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</si>
  <si>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</si>
  <si>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</si>
  <si>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</si>
  <si>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</si>
  <si>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</si>
  <si>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</si>
  <si>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</si>
  <si>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</si>
  <si>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</si>
  <si>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</si>
  <si>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</si>
  <si>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</si>
  <si>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</si>
  <si>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</si>
  <si>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</si>
  <si>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</si>
  <si>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</si>
  <si>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</si>
  <si>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</si>
  <si>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</si>
  <si>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</si>
  <si>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</si>
  <si>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</si>
  <si>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</si>
  <si>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</si>
  <si>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</si>
  <si>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</si>
  <si>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</si>
  <si>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</si>
  <si>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</si>
  <si>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</si>
  <si>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</si>
  <si>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</si>
  <si>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</si>
  <si>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</si>
  <si>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</si>
  <si>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</si>
  <si>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</si>
  <si>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</si>
  <si>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</si>
  <si>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</si>
  <si>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</si>
  <si>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</si>
  <si>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</si>
  <si>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</si>
  <si>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</si>
  <si>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</si>
  <si>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</si>
  <si>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</si>
  <si>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</si>
  <si>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</si>
  <si>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</si>
  <si>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</si>
  <si>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</si>
  <si>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</si>
  <si>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</si>
  <si>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</si>
  <si>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</si>
  <si>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</si>
  <si>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</si>
  <si>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</si>
  <si>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</si>
  <si>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</si>
  <si>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</si>
  <si>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</si>
  <si>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</si>
  <si>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</si>
  <si>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</si>
  <si>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</si>
  <si>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</si>
  <si>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</si>
  <si>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</si>
  <si>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</si>
  <si>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</si>
  <si>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</si>
  <si>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</si>
  <si>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</si>
  <si>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</si>
  <si>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</si>
  <si>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</si>
  <si>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</si>
  <si>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</si>
  <si>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</si>
  <si>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</si>
  <si>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</si>
  <si>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</si>
  <si>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</si>
  <si>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</si>
  <si>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</si>
  <si>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</si>
  <si>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</si>
  <si>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</si>
  <si>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</si>
  <si>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</si>
  <si>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</si>
  <si>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</si>
  <si>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прочистка канализации</t>
  </si>
  <si>
    <t>очистка кровли от снега и наледи</t>
  </si>
  <si>
    <t>смена ламп (10шт)</t>
  </si>
  <si>
    <t>лампа</t>
  </si>
  <si>
    <t>10шт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</si>
</sst>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3</v>
      </c>
      <c r="K2" s="5" t="s">
        <v>133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2">
        <f>L6*126.87*1.202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2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2">
        <f t="shared" si="0"/>
        <v>759.4387452000001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2">
        <f t="shared" si="0"/>
        <v>762.4887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2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2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2">
        <f t="shared" si="0"/>
        <v>76.24887</v>
      </c>
    </row>
    <row r="20" spans="1:13" ht="12.75">
      <c r="A20" t="s">
        <v>101</v>
      </c>
      <c r="J20" s="20"/>
      <c r="K20" s="27" t="s">
        <v>56</v>
      </c>
      <c r="L20" s="28">
        <f>SUM(L6:L19)</f>
        <v>10.48</v>
      </c>
      <c r="M20" s="32">
        <f>SUM(M6:M19)</f>
        <v>1598.1763151999999</v>
      </c>
    </row>
    <row r="21" spans="1:11" ht="12.75">
      <c r="A21" t="s">
        <v>127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25">
        <v>9.66</v>
      </c>
      <c r="M24" s="50">
        <f>L24*126.87*1.202*1.15</f>
        <v>1694.0973936599999</v>
      </c>
    </row>
    <row r="25" spans="1:13" ht="12.75">
      <c r="A25" t="s">
        <v>105</v>
      </c>
      <c r="J25" s="20">
        <v>2</v>
      </c>
      <c r="K25" s="48" t="s">
        <v>137</v>
      </c>
      <c r="L25" s="59">
        <f>0.6*25.25</f>
        <v>15.149999999999999</v>
      </c>
      <c r="M25" s="50">
        <f aca="true" t="shared" si="1" ref="M25:M34">L25*126.87*1.202*1.15</f>
        <v>2656.891875149999</v>
      </c>
    </row>
    <row r="26" spans="1:13" ht="12.75">
      <c r="A26" t="s">
        <v>106</v>
      </c>
      <c r="J26" s="20">
        <v>3</v>
      </c>
      <c r="K26" s="20" t="s">
        <v>138</v>
      </c>
      <c r="L26" s="52">
        <f>0.1*7.1</f>
        <v>0.71</v>
      </c>
      <c r="M26" s="50">
        <f t="shared" si="1"/>
        <v>124.51440470999997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52"/>
      <c r="M27" s="50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25.52</v>
      </c>
      <c r="M35" s="32">
        <f>SUM(M24:M34)</f>
        <v>4475.503673519999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139</v>
      </c>
      <c r="L39" s="49" t="s">
        <v>140</v>
      </c>
      <c r="M39" s="49">
        <f>10*14</f>
        <v>140</v>
      </c>
    </row>
    <row r="40" spans="1:13" ht="12.75">
      <c r="A40" s="2" t="s">
        <v>6</v>
      </c>
      <c r="F40" s="11">
        <v>62895.53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64996.16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1.0333987168881478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66296.16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7200*1.202</f>
        <v>8654.4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5000*1.202</f>
        <v>6010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14664.4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140</v>
      </c>
    </row>
    <row r="54" spans="1:6" ht="12.75">
      <c r="A54" t="s">
        <v>73</v>
      </c>
      <c r="C54" s="13"/>
      <c r="D54" s="43">
        <v>1.99</v>
      </c>
      <c r="E54" s="13" t="s">
        <v>14</v>
      </c>
      <c r="F54" s="11">
        <f>E33*D54</f>
        <v>8908.434000000001</v>
      </c>
    </row>
    <row r="55" spans="1:6" ht="12.75">
      <c r="A55" t="s">
        <v>77</v>
      </c>
      <c r="B55">
        <v>1246</v>
      </c>
      <c r="C55" t="s">
        <v>13</v>
      </c>
      <c r="D55" s="5">
        <v>0.4</v>
      </c>
      <c r="E55" t="s">
        <v>14</v>
      </c>
      <c r="F55" s="11">
        <f>B55*D55</f>
        <v>498.40000000000003</v>
      </c>
    </row>
    <row r="56" spans="1:6" ht="12.75">
      <c r="A56" s="4" t="s">
        <v>16</v>
      </c>
      <c r="B56" s="10"/>
      <c r="C56" s="10"/>
      <c r="F56" s="31">
        <f>SUM(F54:F55)</f>
        <v>9406.834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184596</v>
      </c>
      <c r="D58">
        <v>228897.7</v>
      </c>
      <c r="E58">
        <v>4476.6</v>
      </c>
      <c r="F58" s="33">
        <f>C58/D58*E58</f>
        <v>3610.1824247251066</v>
      </c>
    </row>
    <row r="59" spans="1:6" ht="12.75">
      <c r="A59" t="s">
        <v>19</v>
      </c>
      <c r="F59" s="33">
        <f>M20</f>
        <v>1598.1763151999999</v>
      </c>
    </row>
    <row r="60" spans="1:6" ht="12.75">
      <c r="A60" t="s">
        <v>20</v>
      </c>
      <c r="F60" s="11">
        <f>M35</f>
        <v>4475.503673519999</v>
      </c>
    </row>
    <row r="61" spans="1:6" ht="12.75">
      <c r="A61" t="s">
        <v>70</v>
      </c>
      <c r="F61" s="5">
        <f>1*600*1.202</f>
        <v>721.1999999999999</v>
      </c>
    </row>
    <row r="62" spans="1:6" ht="12.75">
      <c r="A62" t="s">
        <v>21</v>
      </c>
      <c r="F62" s="11">
        <f>M53</f>
        <v>140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0.25</v>
      </c>
      <c r="E65" t="s">
        <v>14</v>
      </c>
      <c r="F65" s="11">
        <f>B65*D65</f>
        <v>1119.15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11664.212413445106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0.28</v>
      </c>
      <c r="E70" t="s">
        <v>14</v>
      </c>
      <c r="F70" s="11">
        <f>B70*D70</f>
        <v>1253.4480000000003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1.13</v>
      </c>
      <c r="E73" t="s">
        <v>14</v>
      </c>
      <c r="F73" s="11">
        <f>B73*D73</f>
        <v>5058.558</v>
      </c>
    </row>
    <row r="74" spans="1:6" ht="12.75">
      <c r="A74" s="4" t="s">
        <v>28</v>
      </c>
      <c r="F74" s="31">
        <f>F70+F73</f>
        <v>6312.006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2.27</v>
      </c>
      <c r="E77" t="s">
        <v>14</v>
      </c>
      <c r="F77" s="11">
        <f>B77*D77</f>
        <v>10161.882000000001</v>
      </c>
    </row>
    <row r="78" spans="1:6" ht="12.75">
      <c r="A78" s="4" t="s">
        <v>30</v>
      </c>
      <c r="F78" s="31">
        <f>SUM(F77)</f>
        <v>10161.882000000001</v>
      </c>
    </row>
    <row r="79" spans="1:6" ht="12.75">
      <c r="A79" s="53" t="s">
        <v>76</v>
      </c>
      <c r="B79" s="44"/>
      <c r="C79" s="44"/>
      <c r="D79" s="51">
        <v>0</v>
      </c>
      <c r="E79" s="44"/>
      <c r="F79" s="54">
        <f>D79*E33</f>
        <v>0</v>
      </c>
    </row>
    <row r="80" spans="1:6" ht="12.75">
      <c r="A80" s="1" t="s">
        <v>31</v>
      </c>
      <c r="B80" s="1"/>
      <c r="F80" s="31">
        <f>F52+F56+F68+F74+F78+F79</f>
        <v>52209.3344134451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3028.141395979816</v>
      </c>
      <c r="I81" s="7"/>
    </row>
    <row r="82" spans="1:9" ht="12.75">
      <c r="A82" s="1"/>
      <c r="B82" s="34" t="s">
        <v>128</v>
      </c>
      <c r="C82" s="34"/>
      <c r="D82" s="1"/>
      <c r="E82" s="61"/>
      <c r="F82" s="62">
        <v>2060.74</v>
      </c>
      <c r="I82" s="7"/>
    </row>
    <row r="83" spans="1:9" ht="12.75">
      <c r="A83" s="1"/>
      <c r="B83" s="34" t="s">
        <v>129</v>
      </c>
      <c r="C83" s="34"/>
      <c r="D83" s="1"/>
      <c r="E83" s="61"/>
      <c r="F83" s="62">
        <v>403.12</v>
      </c>
      <c r="I83" s="7"/>
    </row>
    <row r="84" spans="1:9" ht="12.75">
      <c r="A84" s="1"/>
      <c r="B84" s="34" t="s">
        <v>130</v>
      </c>
      <c r="C84" s="34"/>
      <c r="D84" s="1"/>
      <c r="E84" s="61"/>
      <c r="F84" s="62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0">
        <f>F80+F81+F82+F83+F84</f>
        <v>57701.33580942492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134</v>
      </c>
    </row>
    <row r="87" spans="1:6" ht="12.75">
      <c r="A87" s="13"/>
      <c r="B87" s="37">
        <v>43160</v>
      </c>
      <c r="C87" s="38">
        <v>338500</v>
      </c>
      <c r="D87" s="41">
        <f>F44</f>
        <v>66296.16</v>
      </c>
      <c r="E87" s="41">
        <f>F85</f>
        <v>57701.33580942492</v>
      </c>
      <c r="F87" s="42">
        <f>C87+D87-E87</f>
        <v>347094.8241905751</v>
      </c>
    </row>
    <row r="89" spans="1:6" ht="13.5" thickBot="1">
      <c r="A89" t="s">
        <v>111</v>
      </c>
      <c r="C89" s="57">
        <v>43160</v>
      </c>
      <c r="D89" s="8" t="s">
        <v>112</v>
      </c>
      <c r="E89" s="57" t="s">
        <v>135</v>
      </c>
      <c r="F89" t="s">
        <v>113</v>
      </c>
    </row>
    <row r="90" spans="1:7" ht="13.5" thickBot="1">
      <c r="A90" t="s">
        <v>114</v>
      </c>
      <c r="F90" s="58">
        <f>E87</f>
        <v>57701.33580942492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2017-08-21T14:16:15Z</cp:lastPrinted>
  <dcterms:created xsi:type="dcterms:W3CDTF">2008-08-18T07:30:19Z</dcterms:created>
  <dcterms:modified xsi:type="dcterms:W3CDTF">2018-05-14T11:32:54Z</dcterms:modified>
  <cp:category/>
  <cp:version/>
  <cp:contentType/>
  <cp:contentStatus/>
</cp:coreProperties>
</file>