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<sst xmlns="http://schemas.openxmlformats.org/spreadsheetml/2006/main" count="164" uniqueCount="141">
  <si>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</si>
  <si>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</si>
  <si>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</si>
  <si>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</si>
  <si>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</si>
  <si>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</si>
  <si>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</si>
  <si>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</si>
  <si>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</si>
  <si>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</si>
  <si>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</si>
  <si>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</si>
  <si>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</si>
  <si>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</si>
  <si>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</si>
  <si>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</si>
  <si>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</si>
  <si>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</si>
  <si>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</si>
  <si>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</si>
  <si>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</si>
  <si>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</si>
  <si>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</si>
  <si>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</si>
  <si>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</si>
  <si>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</si>
  <si>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</si>
  <si>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</si>
  <si>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</si>
  <si>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</si>
  <si>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</si>
  <si>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</si>
  <si>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</si>
  <si>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</si>
  <si>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</si>
  <si>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</si>
  <si>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</si>
  <si>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</si>
  <si>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</si>
  <si>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</si>
  <si>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</si>
  <si>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</si>
  <si>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</si>
  <si>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</si>
  <si>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</si>
  <si>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</si>
  <si>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</si>
  <si>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</si>
  <si>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</si>
  <si>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</si>
  <si>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</si>
  <si>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</si>
  <si>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</si>
  <si>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</si>
  <si>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</si>
  <si>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</si>
  <si>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</si>
  <si>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</si>
  <si>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</si>
  <si>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</si>
  <si>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</si>
  <si>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</si>
  <si>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</si>
  <si>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</si>
  <si>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</si>
  <si>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</si>
  <si>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</si>
  <si>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</si>
  <si>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</si>
  <si>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</si>
  <si>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</si>
  <si>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</si>
  <si>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</si>
  <si>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</si>
  <si>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</si>
  <si>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</si>
  <si>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</si>
  <si>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</si>
  <si>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</si>
  <si>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</si>
  <si>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</si>
  <si>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</si>
  <si>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</si>
  <si>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</si>
  <si>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</si>
  <si>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</si>
  <si>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</si>
  <si>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</si>
  <si>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</si>
  <si>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</si>
  <si>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</si>
  <si>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</si>
  <si>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</si>
  <si>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</si>
  <si>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</si>
  <si>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</si>
  <si>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</si>
  <si>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</si>
  <si>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</si>
  <si>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</si>
  <si>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</si>
  <si>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</si>
  <si>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</si>
  <si>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</si>
  <si>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</si>
  <si>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</si>
  <si>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</si>
  <si>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</si>
  <si>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</si>
  <si>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</si>
  <si>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</si>
  <si>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</si>
  <si>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</si>
  <si>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</si>
  <si>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</si>
  <si>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</si>
  <si>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</si>
  <si>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</si>
  <si>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</si>
  <si>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</si>
  <si>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</si>
  <si>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</si>
  <si>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</si>
  <si>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</si>
  <si>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</si>
  <si>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</si>
  <si>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</si>
  <si>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</si>
  <si>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</si>
  <si>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</si>
  <si>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</si>
  <si>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</si>
  <si>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</si>
  <si>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</si>
  <si>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</si>
  <si>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</si>
  <si>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ремонт шиф.кровли (договор) примыкания</t>
  </si>
  <si>
    <t>пена</t>
  </si>
  <si>
    <t>4 б.</t>
  </si>
  <si>
    <t xml:space="preserve">мастика </t>
  </si>
  <si>
    <t>2кг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</si>
</sst>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3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135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459.01819739999996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65.5740282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914.98644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164.69755920000003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11.02</v>
      </c>
      <c r="M20" s="33">
        <f>SUM(M6:M19)</f>
        <v>1680.5250948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f>2299*1.2</f>
        <v>2758.7999999999997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</v>
      </c>
      <c r="M35" s="33">
        <f>SUM(M24:M34)</f>
        <v>2758.7999999999997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4*395</f>
        <v>1580</v>
      </c>
    </row>
    <row r="40" spans="1:13" ht="12.75">
      <c r="A40" s="2" t="s">
        <v>6</v>
      </c>
      <c r="F40" s="11">
        <v>32161.3287</v>
      </c>
      <c r="J40" s="20">
        <v>2</v>
      </c>
      <c r="K40" s="20" t="s">
        <v>139</v>
      </c>
      <c r="L40" s="25" t="s">
        <v>140</v>
      </c>
      <c r="M40" s="25">
        <f>2*154.21</f>
        <v>308.42</v>
      </c>
    </row>
    <row r="41" spans="1:13" ht="12.75">
      <c r="A41" t="s">
        <v>7</v>
      </c>
      <c r="F41" s="5">
        <v>27001.93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0.8395775638461107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28051.93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(2800+650)*1.202</f>
        <v>4146.9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5348.9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4065.172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4065.172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179267</v>
      </c>
      <c r="D58">
        <v>178887</v>
      </c>
      <c r="E58">
        <v>2042.8</v>
      </c>
      <c r="F58" s="34">
        <f>C58/D58*E58</f>
        <v>2047.1394097950104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1680.5250948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2758.7999999999997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1888.42</v>
      </c>
      <c r="J62" s="20"/>
      <c r="K62" s="20"/>
      <c r="L62" s="30" t="s">
        <v>65</v>
      </c>
      <c r="M62" s="33">
        <f>SUM(M39:M61)</f>
        <v>1888.42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</v>
      </c>
      <c r="E65" s="44" t="s">
        <v>14</v>
      </c>
      <c r="F65" s="45">
        <f>B65*D65</f>
        <v>612.8399999999999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8987.724504595011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0.25</v>
      </c>
      <c r="E70" t="s">
        <v>14</v>
      </c>
      <c r="F70" s="11">
        <f>B70*D70</f>
        <v>510.7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1.03</v>
      </c>
      <c r="E73" t="s">
        <v>14</v>
      </c>
      <c r="F73" s="11">
        <f>B73*D73</f>
        <v>2104.084</v>
      </c>
    </row>
    <row r="74" spans="1:6" ht="12.75">
      <c r="A74" s="4" t="s">
        <v>29</v>
      </c>
      <c r="F74" s="31">
        <f>F70+F73</f>
        <v>2614.7839999999997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2.47</v>
      </c>
      <c r="E77" t="s">
        <v>14</v>
      </c>
      <c r="F77" s="11">
        <f>B77*D77</f>
        <v>5045.716</v>
      </c>
    </row>
    <row r="78" spans="1:6" ht="12.75">
      <c r="A78" s="4" t="s">
        <v>32</v>
      </c>
      <c r="F78" s="8">
        <f>SUM(F77)</f>
        <v>5045.716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26062.29650459501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1511.6131972665105</v>
      </c>
      <c r="G81" s="7"/>
      <c r="H81" s="7"/>
      <c r="I81" s="7"/>
    </row>
    <row r="82" spans="1:9" ht="12.75">
      <c r="A82" s="1"/>
      <c r="B82" s="35" t="s">
        <v>129</v>
      </c>
      <c r="C82" s="35"/>
      <c r="D82" s="1"/>
      <c r="E82" s="57"/>
      <c r="F82" s="58">
        <v>1020.54</v>
      </c>
      <c r="G82" s="7"/>
      <c r="H82" s="7"/>
      <c r="I82" s="7"/>
    </row>
    <row r="83" spans="1:9" ht="12.75">
      <c r="A83" s="1"/>
      <c r="B83" s="35" t="s">
        <v>130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28778.439701861524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43770</v>
      </c>
      <c r="C87" s="40">
        <v>-400556</v>
      </c>
      <c r="D87" s="42">
        <f>F44</f>
        <v>28051.93</v>
      </c>
      <c r="E87" s="42">
        <f>F85</f>
        <v>28778.439701861524</v>
      </c>
      <c r="F87" s="43">
        <f>C87+D87-E87</f>
        <v>-401282.50970186153</v>
      </c>
    </row>
    <row r="89" spans="1:6" ht="13.5" thickBot="1">
      <c r="A89" t="s">
        <v>112</v>
      </c>
      <c r="C89" s="54">
        <v>43405</v>
      </c>
      <c r="D89" s="8" t="s">
        <v>113</v>
      </c>
      <c r="E89" s="54">
        <v>43434</v>
      </c>
      <c r="F89" t="s">
        <v>114</v>
      </c>
    </row>
    <row r="90" spans="1:7" ht="13.5" thickBot="1">
      <c r="A90" t="s">
        <v>115</v>
      </c>
      <c r="F90" s="55">
        <f>E87</f>
        <v>28778.439701861524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2019-02-18T11:37:31Z</dcterms:modified>
  <cp:category/>
  <cp:version/>
  <cp:contentType/>
  <cp:contentStatus/>
</cp:coreProperties>
</file>