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<sst xmlns="http://schemas.openxmlformats.org/spreadsheetml/2006/main" count="163" uniqueCount="144">
  <si>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</si>
  <si>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</si>
  <si>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</si>
  <si>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</si>
  <si>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</si>
  <si>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</si>
  <si>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</si>
  <si>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</si>
  <si>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</si>
  <si>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</si>
  <si>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</si>
  <si>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</si>
  <si>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</si>
  <si>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</si>
  <si>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</si>
  <si>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</si>
  <si>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</si>
  <si>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</si>
  <si>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</si>
  <si>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</si>
  <si>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</si>
  <si>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</si>
  <si>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</si>
  <si>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</si>
  <si>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</si>
  <si>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</si>
  <si>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</si>
  <si>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</si>
  <si>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</si>
  <si>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</si>
  <si>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</si>
  <si>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</si>
  <si>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</si>
  <si>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</si>
  <si>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</si>
  <si>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</si>
  <si>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</si>
  <si>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</si>
  <si>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</si>
  <si>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</si>
  <si>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</si>
  <si>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</si>
  <si>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</si>
  <si>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</si>
  <si>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</si>
  <si>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</si>
  <si>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</si>
  <si>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</si>
  <si>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</si>
  <si>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</si>
  <si>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</si>
  <si>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</si>
  <si>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</si>
  <si>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</si>
  <si>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</si>
  <si>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</si>
  <si>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</si>
  <si>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</si>
  <si>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</si>
  <si>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</si>
  <si>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</si>
  <si>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</si>
  <si>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</si>
  <si>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</si>
  <si>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</si>
  <si>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</si>
  <si>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</si>
  <si>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</si>
  <si>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</si>
  <si>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</si>
  <si>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</si>
  <si>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</si>
  <si>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</si>
  <si>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</si>
  <si>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</si>
  <si>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</si>
  <si>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</si>
  <si>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</si>
  <si>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</si>
  <si>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</si>
  <si>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</si>
  <si>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</si>
  <si>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</si>
  <si>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</si>
  <si>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</si>
  <si>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</si>
  <si>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</si>
  <si>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</si>
  <si>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</si>
  <si>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</si>
  <si>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</si>
  <si>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</si>
  <si>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</si>
  <si>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</si>
  <si>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</si>
  <si>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</si>
  <si>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</si>
  <si>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</si>
  <si>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</si>
  <si>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</si>
  <si>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</si>
  <si>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</si>
  <si>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</si>
  <si>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</si>
  <si>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</si>
  <si>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</si>
  <si>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</si>
  <si>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</si>
  <si>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</si>
  <si>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</si>
  <si>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</si>
  <si>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</si>
  <si>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</si>
  <si>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</si>
  <si>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</si>
  <si>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</si>
  <si>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</si>
  <si>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</si>
  <si>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</si>
  <si>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</si>
  <si>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</si>
  <si>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</si>
  <si>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</si>
  <si>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</si>
  <si>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</si>
  <si>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</si>
  <si>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</si>
  <si>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</si>
  <si>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</si>
  <si>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</si>
  <si>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</si>
  <si>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</si>
  <si>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</si>
  <si>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</si>
  <si>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</si>
  <si>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</si>
  <si>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</si>
  <si>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</si>
  <si>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</si>
  <si>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</si>
  <si>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смена ламп (11шт)</t>
  </si>
  <si>
    <t>лампа</t>
  </si>
  <si>
    <t>11шт</t>
  </si>
  <si>
    <t>прочистка вентканала кв.52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</si>
</sst>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L28" sqref="L28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1</v>
      </c>
      <c r="F4" s="8" t="s">
        <v>136</v>
      </c>
      <c r="G4" s="8" t="s">
        <v>137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573.3915024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12.5</v>
      </c>
      <c r="M17" s="44">
        <f t="shared" si="0"/>
        <v>1906.22175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132</v>
      </c>
      <c r="J20" s="20"/>
      <c r="K20" s="27" t="s">
        <v>56</v>
      </c>
      <c r="L20" s="28">
        <f>SUM(L6:L19)</f>
        <v>22.79</v>
      </c>
      <c r="M20" s="33">
        <f>SUM(M6:M19)</f>
        <v>3475.4234946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30</v>
      </c>
      <c r="M24" s="32">
        <f>L24*126.87*1.202*1.15</f>
        <v>5261.17203</v>
      </c>
    </row>
    <row r="25" spans="1:13" ht="12.75">
      <c r="A25" t="s">
        <v>111</v>
      </c>
      <c r="J25" s="20">
        <v>2</v>
      </c>
      <c r="K25" s="20" t="s">
        <v>77</v>
      </c>
      <c r="L25" s="25">
        <v>3</v>
      </c>
      <c r="M25" s="32">
        <f aca="true" t="shared" si="1" ref="M25:M35">L25*126.87*1.202*1.15</f>
        <v>526.117203</v>
      </c>
    </row>
    <row r="26" spans="1:13" ht="12.75">
      <c r="A26" t="s">
        <v>112</v>
      </c>
      <c r="J26" s="20">
        <v>3</v>
      </c>
      <c r="K26" s="20" t="s">
        <v>140</v>
      </c>
      <c r="L26" s="44">
        <f>0.11*7.1</f>
        <v>0.7809999999999999</v>
      </c>
      <c r="M26" s="32">
        <f t="shared" si="1"/>
        <v>136.96584518099996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143</v>
      </c>
      <c r="L27" s="25">
        <f>0.2*18.7</f>
        <v>3.74</v>
      </c>
      <c r="M27" s="32">
        <f t="shared" si="1"/>
        <v>655.8927797399999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37.521</v>
      </c>
      <c r="M36" s="33">
        <f>SUM(M24:M35)</f>
        <v>6580.147857921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52941.8</v>
      </c>
      <c r="J40" s="20">
        <v>1</v>
      </c>
      <c r="K40" s="20" t="s">
        <v>141</v>
      </c>
      <c r="L40" s="25" t="s">
        <v>142</v>
      </c>
      <c r="M40" s="25">
        <f>11*14.5</f>
        <v>159.5</v>
      </c>
    </row>
    <row r="41" spans="1:13" ht="12.75">
      <c r="A41" t="s">
        <v>7</v>
      </c>
      <c r="F41" s="5">
        <v>52694.55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0.9953297772270682</v>
      </c>
      <c r="J42" s="20">
        <v>3</v>
      </c>
      <c r="K42" s="20"/>
      <c r="L42" s="25"/>
      <c r="M42" s="25"/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53594.55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5000*1.202</f>
        <v>6010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3340*1.202</f>
        <v>4014.68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10024.68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1.98</v>
      </c>
      <c r="E54">
        <v>0</v>
      </c>
      <c r="F54" s="11">
        <f>E33*D54</f>
        <v>6940.494000000001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159.5</v>
      </c>
    </row>
    <row r="56" spans="1:6" ht="12.75">
      <c r="A56" s="4" t="s">
        <v>17</v>
      </c>
      <c r="B56" s="4"/>
      <c r="C56" s="10"/>
      <c r="F56" s="31">
        <f>SUM(F54:F55)</f>
        <v>6940.494000000001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183454</v>
      </c>
      <c r="D58">
        <v>228897.7</v>
      </c>
      <c r="E58">
        <v>3505.3</v>
      </c>
      <c r="F58" s="34">
        <f>C58/D58*E58</f>
        <v>2809.382995984669</v>
      </c>
    </row>
    <row r="59" spans="1:6" ht="12.75">
      <c r="A59" t="s">
        <v>20</v>
      </c>
      <c r="F59" s="34">
        <f>M20</f>
        <v>3475.4234946</v>
      </c>
    </row>
    <row r="60" spans="1:6" ht="12.75">
      <c r="A60" t="s">
        <v>21</v>
      </c>
      <c r="F60" s="11">
        <f>M36</f>
        <v>6580.147857921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159.5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0.19</v>
      </c>
      <c r="E65" t="s">
        <v>14</v>
      </c>
      <c r="F65" s="11">
        <f>B65*D65</f>
        <v>666.0070000000001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13690.461348505669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</v>
      </c>
      <c r="E70" t="s">
        <v>14</v>
      </c>
      <c r="F70" s="11">
        <f>B70*D70</f>
        <v>701.0600000000001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1.11</v>
      </c>
      <c r="F73" s="11">
        <f>B73*D73</f>
        <v>3890.8830000000007</v>
      </c>
    </row>
    <row r="74" spans="1:6" ht="12.75">
      <c r="A74" s="4" t="s">
        <v>28</v>
      </c>
      <c r="F74" s="31">
        <f>F70+F73</f>
        <v>4591.943000000001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1.96</v>
      </c>
      <c r="F77" s="11">
        <f>B77*D77</f>
        <v>6870.388</v>
      </c>
    </row>
    <row r="78" spans="1:6" ht="12.75">
      <c r="A78" s="4" t="s">
        <v>30</v>
      </c>
      <c r="F78" s="31">
        <f>SUM(F77)</f>
        <v>6870.388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42117.966348505666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2442.8420482133283</v>
      </c>
      <c r="I81" s="7"/>
    </row>
    <row r="82" spans="1:9" ht="12.75">
      <c r="A82" s="1"/>
      <c r="B82" s="36" t="s">
        <v>133</v>
      </c>
      <c r="C82" s="36"/>
      <c r="D82" s="1"/>
      <c r="E82" s="58"/>
      <c r="F82" s="59">
        <v>2604.14</v>
      </c>
      <c r="I82" s="7"/>
    </row>
    <row r="83" spans="1:9" ht="12.75">
      <c r="A83" s="1"/>
      <c r="B83" s="36" t="s">
        <v>134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135</v>
      </c>
      <c r="C84" s="36"/>
      <c r="D84" s="1"/>
      <c r="E84" s="58"/>
      <c r="F84" s="59">
        <v>3328.94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51019.628396718996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43101</v>
      </c>
      <c r="C87" s="40">
        <v>213528</v>
      </c>
      <c r="D87" s="42">
        <f>F44</f>
        <v>53594.55</v>
      </c>
      <c r="E87" s="42">
        <f>F85</f>
        <v>51019.628396718996</v>
      </c>
      <c r="F87" s="43">
        <f>C87+D87-E87</f>
        <v>216102.921603281</v>
      </c>
    </row>
    <row r="89" spans="1:6" ht="13.5" thickBot="1">
      <c r="A89" t="s">
        <v>116</v>
      </c>
      <c r="C89" s="52">
        <v>43101</v>
      </c>
      <c r="D89" s="8" t="s">
        <v>117</v>
      </c>
      <c r="E89" s="52">
        <v>43131</v>
      </c>
      <c r="F89" t="s">
        <v>118</v>
      </c>
    </row>
    <row r="90" spans="1:7" ht="13.5" thickBot="1">
      <c r="A90" t="s">
        <v>119</v>
      </c>
      <c r="F90" s="53">
        <f>E87</f>
        <v>51019.628396718996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2017-08-21T12:54:09Z</cp:lastPrinted>
  <dcterms:created xsi:type="dcterms:W3CDTF">2008-08-18T07:30:19Z</dcterms:created>
  <dcterms:modified xsi:type="dcterms:W3CDTF">2018-04-10T11:47:09Z</dcterms:modified>
  <cp:category/>
  <cp:version/>
  <cp:contentType/>
  <cp:contentStatus/>
</cp:coreProperties>
</file>