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<sst xmlns="http://schemas.openxmlformats.org/spreadsheetml/2006/main" count="161" uniqueCount="140">
  <si>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</si>
  <si>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</si>
  <si>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</si>
  <si>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</si>
  <si>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</si>
  <si>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</si>
  <si>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</si>
  <si>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</si>
  <si>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</si>
  <si>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</si>
  <si>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</si>
  <si>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</si>
  <si>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</si>
  <si>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</si>
  <si>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</si>
  <si>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</si>
  <si>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</si>
  <si>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</si>
  <si>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</si>
  <si>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</si>
  <si>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</si>
  <si>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</si>
  <si>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</si>
  <si>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</si>
  <si>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</si>
  <si>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</si>
  <si>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</si>
  <si>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</si>
  <si>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</si>
  <si>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</si>
  <si>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</si>
  <si>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</si>
  <si>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</si>
  <si>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</si>
  <si>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</si>
  <si>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</si>
  <si>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</si>
  <si>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</si>
  <si>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</si>
  <si>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</si>
  <si>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</si>
  <si>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</si>
  <si>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</si>
  <si>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</si>
  <si>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</si>
  <si>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</si>
  <si>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</si>
  <si>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</si>
  <si>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</si>
  <si>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</si>
  <si>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</si>
  <si>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</si>
  <si>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</si>
  <si>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</si>
  <si>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</si>
  <si>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</si>
  <si>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</si>
  <si>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</si>
  <si>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</si>
  <si>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</si>
  <si>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</si>
  <si>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</si>
  <si>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</si>
  <si>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</si>
  <si>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</si>
  <si>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</si>
  <si>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</si>
  <si>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</si>
  <si>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</si>
  <si>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</si>
  <si>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</si>
  <si>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</si>
  <si>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</si>
  <si>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</si>
  <si>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</si>
  <si>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</si>
  <si>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</si>
  <si>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</si>
  <si>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</si>
  <si>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</si>
  <si>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</si>
  <si>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</si>
  <si>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</si>
  <si>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</si>
  <si>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</si>
  <si>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</si>
  <si>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</si>
  <si>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</si>
  <si>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</si>
  <si>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</si>
  <si>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</si>
  <si>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</si>
  <si>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</si>
  <si>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</si>
  <si>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</si>
  <si>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</si>
  <si>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</si>
  <si>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</si>
  <si>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</si>
  <si>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</si>
  <si>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</si>
  <si>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</si>
  <si>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</si>
  <si>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</si>
  <si>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</si>
  <si>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</si>
  <si>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</si>
  <si>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</si>
  <si>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</si>
  <si>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</si>
  <si>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</si>
  <si>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</si>
  <si>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</si>
  <si>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</si>
  <si>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</si>
  <si>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</si>
  <si>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</si>
  <si>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</si>
  <si>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</si>
  <si>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</si>
  <si>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</si>
  <si>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</si>
  <si>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</si>
  <si>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</si>
  <si>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</si>
  <si>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</si>
  <si>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</si>
  <si>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</si>
  <si>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</si>
  <si>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</si>
  <si>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</si>
  <si>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</si>
  <si>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</si>
  <si>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</si>
  <si>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смена вентиля д 15 (1шт) кв.48</t>
  </si>
  <si>
    <t>вентиль д 15</t>
  </si>
  <si>
    <t>1шт</t>
  </si>
  <si>
    <t>смена ламп (7шт) п-д2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</si>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</sst>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8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504.7675194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504.7675194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9.370000000000001</v>
      </c>
      <c r="M20" s="34">
        <f>SUM(M6:M19)</f>
        <v>1428.9038237999998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0.81</v>
      </c>
      <c r="M24" s="33">
        <f aca="true" t="shared" si="1" ref="M24:M35">L24*126.87*1.202*1.15</f>
        <v>142.05164481</v>
      </c>
    </row>
    <row r="25" spans="1:13" ht="12.75">
      <c r="A25" t="s">
        <v>106</v>
      </c>
      <c r="J25" s="20">
        <v>2</v>
      </c>
      <c r="K25" s="20" t="s">
        <v>137</v>
      </c>
      <c r="L25" s="45">
        <f>0.07*7.1</f>
        <v>0.497</v>
      </c>
      <c r="M25" s="33">
        <f t="shared" si="1"/>
        <v>87.160083297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1.307</v>
      </c>
      <c r="M36" s="34">
        <f>SUM(M24:M35)</f>
        <v>229.211728107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48227.7284</v>
      </c>
      <c r="J40" s="20">
        <v>1</v>
      </c>
      <c r="K40" s="20" t="s">
        <v>135</v>
      </c>
      <c r="L40" s="52" t="s">
        <v>136</v>
      </c>
      <c r="M40" s="25">
        <v>246.24</v>
      </c>
    </row>
    <row r="41" spans="1:13" ht="12.75">
      <c r="A41" t="s">
        <v>7</v>
      </c>
      <c r="F41" s="5">
        <v>45361.9</v>
      </c>
      <c r="J41" s="20">
        <v>2</v>
      </c>
      <c r="K41" s="20" t="s">
        <v>138</v>
      </c>
      <c r="L41" s="25" t="s">
        <v>139</v>
      </c>
      <c r="M41" s="25">
        <f>7*11.51</f>
        <v>80.57</v>
      </c>
    </row>
    <row r="42" spans="2:13" ht="12.75">
      <c r="B42" t="s">
        <v>8</v>
      </c>
      <c r="F42" s="9">
        <f>F41/F40</f>
        <v>0.9405771639039089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46261.9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(5040+810)*1.202</f>
        <v>7031.7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8954.9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6281.435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6281.435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179267</v>
      </c>
      <c r="D58">
        <v>178887</v>
      </c>
      <c r="E58">
        <v>3156.5</v>
      </c>
      <c r="F58" s="35">
        <f>C58/D58*E58</f>
        <v>3163.205182601307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1428.9038237999998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229.211728107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326.81</v>
      </c>
    </row>
    <row r="62" spans="1:6" ht="12.75">
      <c r="A62" t="s">
        <v>22</v>
      </c>
      <c r="F62" s="5">
        <f>M61</f>
        <v>326.81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0.3</v>
      </c>
      <c r="E65" t="s">
        <v>14</v>
      </c>
      <c r="F65" s="5">
        <f>B65*D65</f>
        <v>946.9499999999999</v>
      </c>
    </row>
    <row r="66" spans="1:6" ht="12.75">
      <c r="A66" s="58" t="s">
        <v>78</v>
      </c>
      <c r="B66" s="58"/>
      <c r="C66" s="58"/>
      <c r="D66" s="59"/>
      <c r="E66" s="58"/>
      <c r="F66" s="60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6095.080734508307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0.25</v>
      </c>
      <c r="E70" t="s">
        <v>14</v>
      </c>
      <c r="F70" s="11">
        <f>B70*D70</f>
        <v>789.125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1.03</v>
      </c>
      <c r="E73" t="s">
        <v>14</v>
      </c>
      <c r="F73" s="11">
        <f>B73*D73</f>
        <v>3251.195</v>
      </c>
    </row>
    <row r="74" spans="1:6" ht="12.75">
      <c r="A74" s="4" t="s">
        <v>29</v>
      </c>
      <c r="F74" s="32">
        <f>F70+F73</f>
        <v>4040.32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2.47</v>
      </c>
      <c r="E77" t="s">
        <v>14</v>
      </c>
      <c r="F77" s="5">
        <f>B77*D77</f>
        <v>7796.555</v>
      </c>
    </row>
    <row r="78" spans="1:6" ht="12.75">
      <c r="A78" s="4" t="s">
        <v>32</v>
      </c>
      <c r="F78" s="8">
        <f>SUM(F77)</f>
        <v>7796.555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33168.29073450831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1923.7608626014817</v>
      </c>
      <c r="I81" s="7"/>
    </row>
    <row r="82" spans="1:9" ht="12.75">
      <c r="A82" s="1"/>
      <c r="B82" s="36" t="s">
        <v>127</v>
      </c>
      <c r="C82" s="36"/>
      <c r="D82" s="1"/>
      <c r="E82" s="56"/>
      <c r="F82" s="57">
        <v>1839.6</v>
      </c>
      <c r="I82" s="7"/>
    </row>
    <row r="83" spans="1:9" ht="12.75">
      <c r="A83" s="1"/>
      <c r="B83" s="36" t="s">
        <v>128</v>
      </c>
      <c r="C83" s="36"/>
      <c r="D83" s="1"/>
      <c r="E83" s="56"/>
      <c r="F83" s="57">
        <v>286.88</v>
      </c>
      <c r="I83" s="7"/>
    </row>
    <row r="84" spans="1:9" ht="12.75">
      <c r="A84" s="1"/>
      <c r="B84" s="36" t="s">
        <v>129</v>
      </c>
      <c r="C84" s="36"/>
      <c r="D84" s="1"/>
      <c r="E84" s="56"/>
      <c r="F84" s="57">
        <v>1623.03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38841.56159710979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131</v>
      </c>
    </row>
    <row r="87" spans="1:6" ht="12.75">
      <c r="A87" s="13"/>
      <c r="B87" s="39">
        <v>43770</v>
      </c>
      <c r="C87" s="40">
        <v>21678</v>
      </c>
      <c r="D87" s="43">
        <f>F44</f>
        <v>46261.9</v>
      </c>
      <c r="E87" s="43">
        <f>F85</f>
        <v>38841.56159710979</v>
      </c>
      <c r="F87" s="44">
        <f>C87+D87-E87</f>
        <v>29098.338402890207</v>
      </c>
    </row>
    <row r="89" spans="1:6" ht="13.5" thickBot="1">
      <c r="A89" t="s">
        <v>111</v>
      </c>
      <c r="C89" s="54">
        <v>43405</v>
      </c>
      <c r="D89" s="8" t="s">
        <v>112</v>
      </c>
      <c r="E89" s="54">
        <v>43434</v>
      </c>
      <c r="F89" t="s">
        <v>113</v>
      </c>
    </row>
    <row r="90" spans="1:7" ht="13.5" thickBot="1">
      <c r="A90" t="s">
        <v>114</v>
      </c>
      <c r="F90" s="55">
        <f>E87</f>
        <v>38841.56159710979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2019-02-18T10:43:54Z</dcterms:modified>
  <cp:category/>
  <cp:version/>
  <cp:contentType/>
  <cp:contentStatus/>
</cp:coreProperties>
</file>