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<sst xmlns="http://schemas.openxmlformats.org/spreadsheetml/2006/main" count="32" uniqueCount="32">
  <si>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</si>
  <si>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</si>
  <si>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</si>
  <si>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</si>
  <si>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</si>
  <si>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</si>
  <si>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</si>
  <si>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</si>
  <si>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</si>
  <si>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</si>
  <si>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</si>
  <si>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</si>
  <si>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</si>
  <si>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</si>
  <si>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</si>
  <si>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</si>
  <si>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</si>
  <si>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</si>
  <si>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</si>
  <si>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</si>
  <si>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</si>
  <si>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</si>
  <si>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</si>
  <si>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</si>
  <si>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</si>
  <si>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</si>
  <si>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</si>
  <si>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</si>
  <si>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</si>
  <si>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</si>
  <si>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Забайкальская д.20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</si>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</sst>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O24" sqref="O24"/>
    </sheetView>
  </sheetViews>
  <sheetFormatPr defaultColWidth="9.00390625" defaultRowHeight="12.75"/>
  <cols>
    <col min="1" max="1" width="11.125" style="0" customWidth="1"/>
    <col min="2" max="2" width="9.625" style="0" customWidth="1"/>
    <col min="3" max="3" width="9.50390625" style="0" customWidth="1"/>
    <col min="4" max="4" width="11.50390625" style="0" customWidth="1"/>
    <col min="7" max="7" width="8.875" style="0" customWidth="1"/>
    <col min="9" max="10" width="11.1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9" t="s">
        <v>5</v>
      </c>
      <c r="I6" s="10"/>
      <c r="J6" s="11" t="s">
        <v>28</v>
      </c>
      <c r="K6" s="11" t="s">
        <v>7</v>
      </c>
      <c r="L6" s="11" t="s">
        <v>9</v>
      </c>
      <c r="M6" s="11" t="s">
        <v>10</v>
      </c>
      <c r="N6" s="11" t="s">
        <v>25</v>
      </c>
      <c r="O6" s="19" t="s">
        <v>29</v>
      </c>
    </row>
    <row r="7" spans="1:15" ht="12.75" customHeight="1">
      <c r="A7" s="22"/>
      <c r="B7" s="25"/>
      <c r="C7" s="25"/>
      <c r="D7" s="25"/>
      <c r="E7" s="14" t="s">
        <v>3</v>
      </c>
      <c r="F7" s="14" t="s">
        <v>4</v>
      </c>
      <c r="G7" s="30" t="s">
        <v>22</v>
      </c>
      <c r="H7" s="14" t="s">
        <v>24</v>
      </c>
      <c r="I7" s="14" t="s">
        <v>6</v>
      </c>
      <c r="J7" s="17"/>
      <c r="K7" s="12"/>
      <c r="L7" s="12"/>
      <c r="M7" s="12"/>
      <c r="N7" s="12"/>
      <c r="O7" s="20"/>
    </row>
    <row r="8" spans="1:15" ht="12.75">
      <c r="A8" s="22"/>
      <c r="B8" s="25"/>
      <c r="C8" s="25"/>
      <c r="D8" s="25"/>
      <c r="E8" s="15"/>
      <c r="F8" s="15"/>
      <c r="G8" s="31"/>
      <c r="H8" s="15"/>
      <c r="I8" s="15"/>
      <c r="J8" s="17"/>
      <c r="K8" s="12"/>
      <c r="L8" s="12"/>
      <c r="M8" s="12"/>
      <c r="N8" s="12"/>
      <c r="O8" s="20"/>
    </row>
    <row r="9" spans="1:15" ht="12.75">
      <c r="A9" s="23"/>
      <c r="B9" s="26"/>
      <c r="C9" s="26"/>
      <c r="D9" s="26"/>
      <c r="E9" s="16"/>
      <c r="F9" s="16"/>
      <c r="G9" s="32"/>
      <c r="H9" s="16"/>
      <c r="I9" s="16"/>
      <c r="J9" s="18"/>
      <c r="K9" s="13"/>
      <c r="L9" s="13"/>
      <c r="M9" s="13"/>
      <c r="N9" s="13"/>
      <c r="O9" s="20"/>
    </row>
    <row r="10" spans="1:15" ht="12.75">
      <c r="A10" s="2" t="s">
        <v>31</v>
      </c>
      <c r="B10" s="3"/>
      <c r="C10" s="3"/>
      <c r="D10" s="3">
        <v>-218303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47951</v>
      </c>
      <c r="C11" s="3">
        <v>64212</v>
      </c>
      <c r="D11" s="3">
        <f>D10+B11-C11</f>
        <v>-234564</v>
      </c>
      <c r="E11" s="3">
        <v>8233.7</v>
      </c>
      <c r="F11" s="3">
        <v>3533.88</v>
      </c>
      <c r="G11" s="3">
        <v>0</v>
      </c>
      <c r="H11" s="3">
        <v>6878.52</v>
      </c>
      <c r="I11" s="3">
        <v>0</v>
      </c>
      <c r="J11" s="3">
        <f aca="true" t="shared" si="0" ref="J11:J16">2508+486.39+3196.37</f>
        <v>6190.76</v>
      </c>
      <c r="K11" s="3">
        <v>24834.07</v>
      </c>
      <c r="L11" s="3">
        <v>4550.94</v>
      </c>
      <c r="M11" s="3">
        <v>6809.04</v>
      </c>
      <c r="N11" s="3">
        <v>3180.73</v>
      </c>
      <c r="O11" s="3">
        <v>0</v>
      </c>
      <c r="P11">
        <f>E11+F11+G11+H11+I11+J11+K11+L11+M11+N11</f>
        <v>64211.64000000001</v>
      </c>
    </row>
    <row r="12" spans="1:16" ht="12.75">
      <c r="A12" s="2" t="s">
        <v>12</v>
      </c>
      <c r="B12" s="3">
        <v>52827</v>
      </c>
      <c r="C12" s="3">
        <v>49498</v>
      </c>
      <c r="D12" s="3">
        <f aca="true" t="shared" si="1" ref="D12:D22">D11+B12-C12</f>
        <v>-231235</v>
      </c>
      <c r="E12" s="3">
        <v>7031.7</v>
      </c>
      <c r="F12" s="3">
        <v>3533.88</v>
      </c>
      <c r="G12" s="3">
        <v>0</v>
      </c>
      <c r="H12" s="3">
        <v>6913.26</v>
      </c>
      <c r="I12" s="3">
        <v>0</v>
      </c>
      <c r="J12" s="3">
        <f t="shared" si="0"/>
        <v>6190.76</v>
      </c>
      <c r="K12" s="3">
        <v>11747.15</v>
      </c>
      <c r="L12" s="3">
        <v>4203.54</v>
      </c>
      <c r="M12" s="3">
        <v>7503.84</v>
      </c>
      <c r="N12" s="3">
        <v>2374.14</v>
      </c>
      <c r="O12" s="3">
        <v>0</v>
      </c>
      <c r="P12">
        <f aca="true" t="shared" si="2" ref="P12:P21">E12+F12+G12+H12+I12+J12+K12+L12+M12+N12</f>
        <v>49498.270000000004</v>
      </c>
    </row>
    <row r="13" spans="1:16" ht="12.75">
      <c r="A13" s="2" t="s">
        <v>13</v>
      </c>
      <c r="B13" s="3">
        <v>52998</v>
      </c>
      <c r="C13" s="3">
        <v>52005</v>
      </c>
      <c r="D13" s="3">
        <f t="shared" si="1"/>
        <v>-230242</v>
      </c>
      <c r="E13" s="3">
        <v>7632.7</v>
      </c>
      <c r="F13" s="3">
        <v>3485.8</v>
      </c>
      <c r="G13" s="3">
        <v>0</v>
      </c>
      <c r="H13" s="3">
        <v>6913.26</v>
      </c>
      <c r="I13" s="3">
        <v>378.24</v>
      </c>
      <c r="J13" s="3">
        <f t="shared" si="0"/>
        <v>6190.76</v>
      </c>
      <c r="K13" s="3">
        <v>12108.38</v>
      </c>
      <c r="L13" s="3">
        <v>4898.34</v>
      </c>
      <c r="M13" s="3">
        <v>7885.98</v>
      </c>
      <c r="N13" s="3">
        <v>2511.56</v>
      </c>
      <c r="O13" s="3">
        <v>0</v>
      </c>
      <c r="P13">
        <f t="shared" si="2"/>
        <v>52005.01999999999</v>
      </c>
    </row>
    <row r="14" spans="1:16" ht="12.75">
      <c r="A14" s="2" t="s">
        <v>14</v>
      </c>
      <c r="B14" s="3">
        <v>53018</v>
      </c>
      <c r="C14" s="3">
        <v>53850</v>
      </c>
      <c r="D14" s="3">
        <f t="shared" si="1"/>
        <v>-231074</v>
      </c>
      <c r="E14" s="3">
        <v>7632.7</v>
      </c>
      <c r="F14" s="3">
        <v>3485.8</v>
      </c>
      <c r="G14" s="3">
        <v>0</v>
      </c>
      <c r="H14" s="3">
        <v>6913.26</v>
      </c>
      <c r="I14" s="3">
        <v>0</v>
      </c>
      <c r="J14" s="3">
        <f t="shared" si="0"/>
        <v>6190.76</v>
      </c>
      <c r="K14" s="3">
        <v>15758.73</v>
      </c>
      <c r="L14" s="3">
        <v>4273.02</v>
      </c>
      <c r="M14" s="3">
        <v>6982.74</v>
      </c>
      <c r="N14" s="3">
        <v>2612.68</v>
      </c>
      <c r="O14" s="3">
        <v>0</v>
      </c>
      <c r="P14">
        <f t="shared" si="2"/>
        <v>53849.69</v>
      </c>
    </row>
    <row r="15" spans="1:16" ht="12.75">
      <c r="A15" s="2" t="s">
        <v>26</v>
      </c>
      <c r="B15" s="3">
        <v>53413</v>
      </c>
      <c r="C15" s="3">
        <v>185320</v>
      </c>
      <c r="D15" s="3">
        <f t="shared" si="1"/>
        <v>-362981</v>
      </c>
      <c r="E15" s="3">
        <v>7031.7</v>
      </c>
      <c r="F15" s="3">
        <v>3485.8</v>
      </c>
      <c r="G15" s="3">
        <v>0</v>
      </c>
      <c r="H15" s="3">
        <v>6913.26</v>
      </c>
      <c r="I15" s="3">
        <v>0</v>
      </c>
      <c r="J15" s="3">
        <f t="shared" si="0"/>
        <v>6190.76</v>
      </c>
      <c r="K15" s="3">
        <v>140831.59</v>
      </c>
      <c r="L15" s="3">
        <v>4029.84</v>
      </c>
      <c r="M15" s="3">
        <v>7017.48</v>
      </c>
      <c r="N15" s="3">
        <v>9819.96</v>
      </c>
      <c r="O15" s="3">
        <v>0</v>
      </c>
      <c r="P15">
        <f t="shared" si="2"/>
        <v>185320.38999999998</v>
      </c>
    </row>
    <row r="16" spans="1:16" ht="12.75">
      <c r="A16" s="2" t="s">
        <v>27</v>
      </c>
      <c r="B16" s="3">
        <v>52038</v>
      </c>
      <c r="C16" s="3">
        <v>66857</v>
      </c>
      <c r="D16" s="3">
        <f t="shared" si="1"/>
        <v>-377800</v>
      </c>
      <c r="E16" s="3">
        <v>7031.7</v>
      </c>
      <c r="F16" s="3">
        <v>3485.8</v>
      </c>
      <c r="G16" s="3">
        <v>0</v>
      </c>
      <c r="H16" s="3">
        <v>6913.26</v>
      </c>
      <c r="I16" s="3">
        <v>378.24</v>
      </c>
      <c r="J16" s="3">
        <f t="shared" si="0"/>
        <v>6190.76</v>
      </c>
      <c r="K16" s="3">
        <v>25530.89</v>
      </c>
      <c r="L16" s="3">
        <v>4898.34</v>
      </c>
      <c r="M16" s="7">
        <v>9101.88</v>
      </c>
      <c r="N16" s="3">
        <v>3325.73</v>
      </c>
      <c r="O16" s="3">
        <v>0</v>
      </c>
      <c r="P16">
        <f>E16+F16+G16+H16+I16+J16+K16+L16+M16+N16</f>
        <v>66856.6</v>
      </c>
    </row>
    <row r="17" spans="1:16" ht="12.75">
      <c r="A17" s="2" t="s">
        <v>15</v>
      </c>
      <c r="B17" s="3">
        <v>51855</v>
      </c>
      <c r="C17" s="7">
        <v>48142</v>
      </c>
      <c r="D17" s="3">
        <f t="shared" si="1"/>
        <v>-374087</v>
      </c>
      <c r="E17" s="3">
        <v>7700.01</v>
      </c>
      <c r="F17" s="3">
        <v>3533.88</v>
      </c>
      <c r="G17" s="3">
        <v>0</v>
      </c>
      <c r="H17" s="3">
        <v>6913.26</v>
      </c>
      <c r="I17" s="7">
        <v>0</v>
      </c>
      <c r="J17" s="3">
        <f>2628+486.39+3196.37</f>
        <v>6310.76</v>
      </c>
      <c r="K17" s="7">
        <v>9579.33</v>
      </c>
      <c r="L17" s="7">
        <v>4794.12</v>
      </c>
      <c r="M17" s="7">
        <v>7017.48</v>
      </c>
      <c r="N17" s="7">
        <v>2293.21</v>
      </c>
      <c r="O17" s="3">
        <v>0</v>
      </c>
      <c r="P17">
        <f>E17+F17+G17+H17+I17+J17+K17+L17+M17+N17</f>
        <v>48142.05000000001</v>
      </c>
    </row>
    <row r="18" spans="1:16" ht="12.75">
      <c r="A18" s="2" t="s">
        <v>16</v>
      </c>
      <c r="B18" s="3">
        <v>51855</v>
      </c>
      <c r="C18" s="8">
        <v>44615</v>
      </c>
      <c r="D18" s="3">
        <f t="shared" si="1"/>
        <v>-366847</v>
      </c>
      <c r="E18" s="3">
        <v>7700.01</v>
      </c>
      <c r="F18" s="3">
        <v>3533.88</v>
      </c>
      <c r="G18" s="3">
        <v>0</v>
      </c>
      <c r="H18" s="3">
        <v>6913.26</v>
      </c>
      <c r="I18" s="8">
        <v>0</v>
      </c>
      <c r="J18" s="3">
        <f>2628+486.39+2310.99</f>
        <v>5425.379999999999</v>
      </c>
      <c r="K18" s="8">
        <v>6700.7</v>
      </c>
      <c r="L18" s="8">
        <v>4064.58</v>
      </c>
      <c r="M18" s="8">
        <v>8129.16</v>
      </c>
      <c r="N18" s="8">
        <v>2148.41</v>
      </c>
      <c r="O18" s="3">
        <v>0</v>
      </c>
      <c r="P18">
        <f t="shared" si="2"/>
        <v>44615.380000000005</v>
      </c>
    </row>
    <row r="19" spans="1:16" ht="12.75">
      <c r="A19" s="2" t="s">
        <v>17</v>
      </c>
      <c r="B19" s="3">
        <v>51934</v>
      </c>
      <c r="C19" s="8">
        <v>48066</v>
      </c>
      <c r="D19" s="3">
        <f t="shared" si="1"/>
        <v>-362979</v>
      </c>
      <c r="E19" s="3">
        <v>7700.01</v>
      </c>
      <c r="F19" s="3">
        <v>3533.88</v>
      </c>
      <c r="G19" s="3">
        <v>0</v>
      </c>
      <c r="H19" s="3">
        <v>6913.26</v>
      </c>
      <c r="I19" s="8">
        <v>378.24</v>
      </c>
      <c r="J19" s="3">
        <f>2628+486.39+2310.99</f>
        <v>5425.379999999999</v>
      </c>
      <c r="K19" s="8">
        <v>9931.62</v>
      </c>
      <c r="L19" s="8">
        <v>3995.1</v>
      </c>
      <c r="M19" s="8">
        <v>7851.24</v>
      </c>
      <c r="N19" s="8">
        <v>2337.59</v>
      </c>
      <c r="O19" s="3">
        <v>0</v>
      </c>
      <c r="P19">
        <f t="shared" si="2"/>
        <v>48066.32000000001</v>
      </c>
    </row>
    <row r="20" spans="1:16" ht="12.75">
      <c r="A20" s="2" t="s">
        <v>18</v>
      </c>
      <c r="B20" s="3">
        <v>61770</v>
      </c>
      <c r="C20" s="3">
        <v>44698</v>
      </c>
      <c r="D20" s="3">
        <f t="shared" si="1"/>
        <v>-345907</v>
      </c>
      <c r="E20" s="3">
        <v>7031.7</v>
      </c>
      <c r="F20" s="3">
        <v>3533.88</v>
      </c>
      <c r="G20" s="3">
        <v>0</v>
      </c>
      <c r="H20" s="3">
        <v>6913.26</v>
      </c>
      <c r="I20" s="3">
        <v>0</v>
      </c>
      <c r="J20" s="3">
        <f>2628+486.39+2310.99</f>
        <v>5425.379999999999</v>
      </c>
      <c r="K20" s="3">
        <v>8419.79</v>
      </c>
      <c r="L20" s="3">
        <v>4273.02</v>
      </c>
      <c r="M20" s="3">
        <v>6948</v>
      </c>
      <c r="N20" s="3">
        <v>2152.94</v>
      </c>
      <c r="O20" s="3">
        <v>0</v>
      </c>
      <c r="P20">
        <f t="shared" si="2"/>
        <v>44697.97</v>
      </c>
    </row>
    <row r="21" spans="1:16" ht="12.75">
      <c r="A21" s="2" t="s">
        <v>19</v>
      </c>
      <c r="B21" s="3">
        <v>53903</v>
      </c>
      <c r="C21" s="3">
        <v>49434</v>
      </c>
      <c r="D21" s="3">
        <f t="shared" si="1"/>
        <v>-341438</v>
      </c>
      <c r="E21" s="3">
        <v>7027.37</v>
      </c>
      <c r="F21" s="3">
        <v>4062.76</v>
      </c>
      <c r="G21" s="3">
        <v>0</v>
      </c>
      <c r="H21" s="3">
        <v>6913.26</v>
      </c>
      <c r="I21" s="3">
        <v>0</v>
      </c>
      <c r="J21" s="3">
        <f>2628+375.84+1935.15</f>
        <v>4938.99</v>
      </c>
      <c r="K21" s="3">
        <v>11024.92</v>
      </c>
      <c r="L21" s="3">
        <v>4446.72</v>
      </c>
      <c r="M21" s="3">
        <v>8580.78</v>
      </c>
      <c r="N21" s="3">
        <v>2439.24</v>
      </c>
      <c r="O21" s="3">
        <v>0</v>
      </c>
      <c r="P21">
        <f t="shared" si="2"/>
        <v>49434.03999999999</v>
      </c>
    </row>
    <row r="22" spans="1:16" ht="12.75">
      <c r="A22" s="2" t="s">
        <v>21</v>
      </c>
      <c r="B22" s="3">
        <v>52465</v>
      </c>
      <c r="C22" s="3">
        <v>226553</v>
      </c>
      <c r="D22" s="5">
        <f t="shared" si="1"/>
        <v>-515526</v>
      </c>
      <c r="E22" s="3">
        <v>7628.37</v>
      </c>
      <c r="F22" s="3">
        <v>3581.96</v>
      </c>
      <c r="G22" s="3">
        <v>3161.34</v>
      </c>
      <c r="H22" s="3">
        <v>6913.26</v>
      </c>
      <c r="I22" s="3">
        <v>378.24</v>
      </c>
      <c r="J22" s="3">
        <f>1935.15+375.84+1935.15</f>
        <v>4246.14</v>
      </c>
      <c r="K22" s="3">
        <v>165042</v>
      </c>
      <c r="L22" s="3">
        <v>5211</v>
      </c>
      <c r="M22" s="3">
        <v>8372.34</v>
      </c>
      <c r="N22" s="3">
        <v>12186.96</v>
      </c>
      <c r="O22" s="3">
        <v>9831.42</v>
      </c>
      <c r="P22">
        <f>E22+F22+G22+H22+I22+J22+K22+L22+M22+N22+O22</f>
        <v>226553.03</v>
      </c>
    </row>
    <row r="23" spans="1:16" ht="12.75">
      <c r="A23" s="6" t="s">
        <v>20</v>
      </c>
      <c r="B23" s="6">
        <f>SUM(B11:B22)</f>
        <v>636027</v>
      </c>
      <c r="C23" s="6">
        <f>SUM(C11:C22)</f>
        <v>933250</v>
      </c>
      <c r="D23" s="6"/>
      <c r="E23" s="6">
        <f aca="true" t="shared" si="3" ref="E23:N23">SUM(E11:E22)</f>
        <v>89381.66999999998</v>
      </c>
      <c r="F23" s="6">
        <f t="shared" si="3"/>
        <v>42791.200000000004</v>
      </c>
      <c r="G23" s="6">
        <f t="shared" si="3"/>
        <v>3161.34</v>
      </c>
      <c r="H23" s="6">
        <f t="shared" si="3"/>
        <v>82924.38</v>
      </c>
      <c r="I23" s="6">
        <f t="shared" si="3"/>
        <v>1512.96</v>
      </c>
      <c r="J23" s="6">
        <f t="shared" si="3"/>
        <v>68916.59</v>
      </c>
      <c r="K23" s="6">
        <f t="shared" si="3"/>
        <v>441509.17</v>
      </c>
      <c r="L23" s="6">
        <f t="shared" si="3"/>
        <v>53638.56</v>
      </c>
      <c r="M23" s="6">
        <f t="shared" si="3"/>
        <v>92199.96</v>
      </c>
      <c r="N23" s="6">
        <f t="shared" si="3"/>
        <v>47383.149999999994</v>
      </c>
      <c r="O23" s="3">
        <f>O22</f>
        <v>9831.42</v>
      </c>
      <c r="P23">
        <f>E23+F23+G23+H23+I23+J23+K23+L23+M23+N23+O23</f>
        <v>933250.4000000001</v>
      </c>
    </row>
  </sheetData>
  <sheetProtection/>
  <mergeCells count="16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2018-03-26T12:03:36Z</cp:lastPrinted>
  <dcterms:created xsi:type="dcterms:W3CDTF">2012-09-02T06:37:17Z</dcterms:created>
  <dcterms:modified xsi:type="dcterms:W3CDTF">2019-03-22T06:57:00Z</dcterms:modified>
  <cp:category/>
  <cp:version/>
  <cp:contentType/>
  <cp:contentStatus/>
</cp:coreProperties>
</file>