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<sst xmlns="http://schemas.openxmlformats.org/spreadsheetml/2006/main" count="172" uniqueCount="149">
  <si>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</si>
  <si>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</si>
  <si>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</si>
  <si>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</si>
  <si>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</si>
  <si>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</si>
  <si>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</si>
  <si>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</si>
  <si>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</si>
  <si>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</si>
  <si>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</si>
  <si>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</si>
  <si>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</si>
  <si>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</si>
  <si>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</si>
  <si>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</si>
  <si>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</si>
  <si>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</si>
  <si>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</si>
  <si>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</si>
  <si>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</si>
  <si>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</si>
  <si>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</si>
  <si>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</si>
  <si>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</si>
  <si>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</si>
  <si>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</si>
  <si>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</si>
  <si>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</si>
  <si>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</si>
  <si>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</si>
  <si>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</si>
  <si>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</si>
  <si>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</si>
  <si>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</si>
  <si>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</si>
  <si>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</si>
  <si>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</si>
  <si>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</si>
  <si>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</si>
  <si>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</si>
  <si>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</si>
  <si>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</si>
  <si>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</si>
  <si>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</si>
  <si>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</si>
  <si>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</si>
  <si>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</si>
  <si>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</si>
  <si>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</si>
  <si>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</si>
  <si>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</si>
  <si>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</si>
  <si>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</si>
  <si>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</si>
  <si>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</si>
  <si>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</si>
  <si>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</si>
  <si>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</si>
  <si>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</si>
  <si>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</si>
  <si>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</si>
  <si>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</si>
  <si>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</si>
  <si>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</si>
  <si>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</si>
  <si>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</si>
  <si>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</si>
  <si>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</si>
  <si>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</si>
  <si>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</si>
  <si>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</si>
  <si>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</si>
  <si>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</si>
  <si>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</si>
  <si>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</si>
  <si>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</si>
  <si>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</si>
  <si>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</si>
  <si>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</si>
  <si>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</si>
  <si>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</si>
  <si>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</si>
  <si>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</si>
  <si>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</si>
  <si>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</si>
  <si>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</si>
  <si>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</si>
  <si>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</si>
  <si>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</si>
  <si>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</si>
  <si>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</si>
  <si>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</si>
  <si>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</si>
  <si>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</si>
  <si>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</si>
  <si>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</si>
  <si>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</si>
  <si>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</si>
  <si>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</si>
  <si>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</si>
  <si>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</si>
  <si>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</si>
  <si>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</si>
  <si>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</si>
  <si>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</si>
  <si>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</si>
  <si>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</si>
  <si>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</si>
  <si>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</si>
  <si>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</si>
  <si>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</si>
  <si>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</si>
  <si>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</si>
  <si>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</si>
  <si>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</si>
  <si>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</si>
  <si>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</si>
  <si>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</si>
  <si>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</si>
  <si>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</si>
  <si>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</si>
  <si>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</si>
  <si>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</si>
  <si>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</si>
  <si>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</si>
  <si>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</si>
  <si>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</si>
  <si>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</si>
  <si>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</si>
  <si>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</si>
  <si>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</si>
  <si>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</si>
  <si>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</si>
  <si>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</si>
  <si>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</si>
  <si>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</si>
  <si>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труб д 20 п.пр. (1мп) т.п.</t>
  </si>
  <si>
    <t>смена вентиля д 15 (1шт) т.п.</t>
  </si>
  <si>
    <t>труба д 20</t>
  </si>
  <si>
    <t>1мп</t>
  </si>
  <si>
    <t>вентиль д 15</t>
  </si>
  <si>
    <t>1шт</t>
  </si>
  <si>
    <t>муфта 20</t>
  </si>
  <si>
    <t>2шт</t>
  </si>
  <si>
    <t>поплавок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</si>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</sst>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6" xfId="0" applyNumberForma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10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6">
        <f t="shared" si="0"/>
        <v>564.2416380000001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564.2416380000001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274.495932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129</v>
      </c>
      <c r="J20" s="20"/>
      <c r="K20" s="27" t="s">
        <v>58</v>
      </c>
      <c r="L20" s="28">
        <f>SUM(L6:L19)</f>
        <v>9.700000000000001</v>
      </c>
      <c r="M20" s="33">
        <f>SUM(M6:M19)</f>
        <v>1479.228078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v>2.249</v>
      </c>
      <c r="M24" s="32">
        <f>L24*126.87*1.202*1.15</f>
        <v>394.412529849</v>
      </c>
    </row>
    <row r="25" spans="1:13" ht="12.75">
      <c r="A25" t="s">
        <v>108</v>
      </c>
      <c r="J25" s="20">
        <v>2</v>
      </c>
      <c r="K25" s="20" t="s">
        <v>138</v>
      </c>
      <c r="L25" s="25">
        <v>0.81</v>
      </c>
      <c r="M25" s="32">
        <f aca="true" t="shared" si="1" ref="M25:M36">L25*126.87*1.202*1.15</f>
        <v>142.05164481</v>
      </c>
    </row>
    <row r="26" spans="1:13" ht="12.75">
      <c r="A26" t="s">
        <v>109</v>
      </c>
      <c r="J26" s="20">
        <v>3</v>
      </c>
      <c r="K26" s="20" t="s">
        <v>146</v>
      </c>
      <c r="L26" s="46">
        <v>0.28</v>
      </c>
      <c r="M26" s="32">
        <f t="shared" si="1"/>
        <v>49.104272279999996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57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3.3390000000000004</v>
      </c>
      <c r="M37" s="33">
        <f>SUM(M24:M36)</f>
        <v>585.5684469390001</v>
      </c>
    </row>
    <row r="38" ht="12.75">
      <c r="K38" s="1" t="s">
        <v>62</v>
      </c>
    </row>
    <row r="39" spans="1:13" ht="12.75">
      <c r="A39" s="2" t="s">
        <v>6</v>
      </c>
      <c r="F39" s="11">
        <v>48819.17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41821.97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0.8566710577013088</v>
      </c>
      <c r="J41" s="20">
        <v>1</v>
      </c>
      <c r="K41" s="20" t="s">
        <v>139</v>
      </c>
      <c r="L41" s="25" t="s">
        <v>140</v>
      </c>
      <c r="M41" s="25">
        <v>72</v>
      </c>
    </row>
    <row r="42" spans="1:13" ht="12.75">
      <c r="A42" s="7" t="s">
        <v>128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141</v>
      </c>
      <c r="L42" s="25" t="s">
        <v>142</v>
      </c>
      <c r="M42" s="25">
        <v>298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42321.97</v>
      </c>
      <c r="J43" s="20">
        <v>3</v>
      </c>
      <c r="K43" s="20" t="s">
        <v>143</v>
      </c>
      <c r="L43" s="25" t="s">
        <v>144</v>
      </c>
      <c r="M43" s="25">
        <f>2*102</f>
        <v>204</v>
      </c>
    </row>
    <row r="44" spans="10:13" ht="12.75">
      <c r="J44" s="20">
        <v>4</v>
      </c>
      <c r="K44" s="20" t="s">
        <v>145</v>
      </c>
      <c r="L44" s="25" t="s">
        <v>142</v>
      </c>
      <c r="M44" s="25">
        <v>300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148</v>
      </c>
      <c r="M45" s="25">
        <f>4*11.6</f>
        <v>46.4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8954.9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6727.991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6727.991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185738</v>
      </c>
      <c r="D57">
        <v>178887</v>
      </c>
      <c r="E57">
        <v>3380.9</v>
      </c>
      <c r="F57" s="34">
        <f>C57/D57*E57</f>
        <v>3510.3814374437493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1479.228078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585.5684469390001</v>
      </c>
      <c r="J59" s="20"/>
      <c r="K59" s="20"/>
      <c r="L59" s="30" t="s">
        <v>65</v>
      </c>
      <c r="M59" s="33">
        <f>SUM(M41:M58)</f>
        <v>920.4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920.4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0.34</v>
      </c>
      <c r="E64" t="s">
        <v>14</v>
      </c>
      <c r="F64" s="11">
        <f>B64*D64</f>
        <v>1149.506</v>
      </c>
    </row>
    <row r="65" spans="1:6" ht="12.75">
      <c r="A65" s="50" t="s">
        <v>75</v>
      </c>
      <c r="B65" s="50"/>
      <c r="C65" s="50"/>
      <c r="D65" s="58"/>
      <c r="E65" s="50"/>
      <c r="F65" s="58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7645.08396238275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0.25</v>
      </c>
      <c r="E69" t="s">
        <v>14</v>
      </c>
      <c r="F69" s="11">
        <f>B69*D69</f>
        <v>845.225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0.98</v>
      </c>
      <c r="E72" t="s">
        <v>14</v>
      </c>
      <c r="F72" s="11">
        <f>B72*D72</f>
        <v>3313.282</v>
      </c>
    </row>
    <row r="73" spans="1:6" ht="12.75">
      <c r="A73" s="4" t="s">
        <v>29</v>
      </c>
      <c r="F73" s="31">
        <f>F69+F72</f>
        <v>4158.5070000000005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</v>
      </c>
      <c r="E76" t="s">
        <v>14</v>
      </c>
      <c r="F76" s="11">
        <f>B76*D76</f>
        <v>6761.8</v>
      </c>
    </row>
    <row r="77" spans="1:6" ht="12.75">
      <c r="A77" s="4" t="s">
        <v>32</v>
      </c>
      <c r="F77" s="31">
        <f>SUM(F76)</f>
        <v>6761.8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34248.28196238275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1986.4003538181996</v>
      </c>
    </row>
    <row r="81" spans="1:6" ht="12.75">
      <c r="A81" s="1"/>
      <c r="B81" s="36" t="s">
        <v>130</v>
      </c>
      <c r="C81" s="36"/>
      <c r="D81" s="1"/>
      <c r="E81" s="55"/>
      <c r="F81" s="56">
        <v>1546.14</v>
      </c>
    </row>
    <row r="82" spans="1:6" ht="12.75">
      <c r="A82" s="1"/>
      <c r="B82" s="36" t="s">
        <v>131</v>
      </c>
      <c r="C82" s="36"/>
      <c r="D82" s="1"/>
      <c r="E82" s="55"/>
      <c r="F82" s="56">
        <v>304.37</v>
      </c>
    </row>
    <row r="83" spans="1:6" ht="12.75">
      <c r="A83" s="1"/>
      <c r="B83" s="36" t="s">
        <v>132</v>
      </c>
      <c r="C83" s="36"/>
      <c r="D83" s="1"/>
      <c r="E83" s="55"/>
      <c r="F83" s="56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38085.192316200955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43374</v>
      </c>
      <c r="C86" s="40">
        <v>-8286</v>
      </c>
      <c r="D86" s="42">
        <f>F43</f>
        <v>42321.97</v>
      </c>
      <c r="E86" s="42">
        <f>F84</f>
        <v>38085.192316200955</v>
      </c>
      <c r="F86" s="43">
        <f>C86+D86-E86</f>
        <v>-4049.222316200954</v>
      </c>
    </row>
    <row r="88" spans="1:6" ht="13.5" thickBot="1">
      <c r="A88" t="s">
        <v>113</v>
      </c>
      <c r="C88" s="52">
        <v>43374</v>
      </c>
      <c r="D88" s="8" t="s">
        <v>114</v>
      </c>
      <c r="E88" s="52">
        <v>43404</v>
      </c>
      <c r="F88" t="s">
        <v>115</v>
      </c>
    </row>
    <row r="89" spans="1:7" ht="13.5" thickBot="1">
      <c r="A89" t="s">
        <v>116</v>
      </c>
      <c r="F89" s="53">
        <f>E86</f>
        <v>38085.192316200955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2019-01-17T10:47:04Z</dcterms:modified>
  <cp:category/>
  <cp:version/>
  <cp:contentType/>
  <cp:contentStatus/>
</cp:coreProperties>
</file>