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0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<sst xmlns="http://schemas.openxmlformats.org/spreadsheetml/2006/main" count="164" uniqueCount="141">
  <si>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</si>
  <si>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</si>
  <si>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</si>
  <si>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</si>
  <si>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</si>
  <si>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</si>
  <si>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</si>
  <si>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</si>
  <si>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</si>
  <si>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</si>
  <si>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</si>
  <si>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</si>
  <si>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</si>
  <si>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</si>
  <si>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</si>
  <si>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</si>
  <si>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</si>
  <si>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</si>
  <si>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</si>
  <si>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</si>
  <si>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</si>
  <si>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</si>
  <si>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</si>
  <si>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</si>
  <si>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</si>
  <si>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</si>
  <si>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</si>
  <si>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</si>
  <si>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</si>
  <si>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</si>
  <si>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</si>
  <si>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</si>
  <si>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</si>
  <si>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</si>
  <si>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</si>
  <si>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</si>
  <si>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</si>
  <si>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</si>
  <si>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</si>
  <si>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</si>
  <si>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</si>
  <si>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</si>
  <si>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</si>
  <si>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</si>
  <si>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</si>
  <si>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</si>
  <si>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</si>
  <si>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</si>
  <si>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</si>
  <si>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</si>
  <si>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</si>
  <si>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</si>
  <si>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</si>
  <si>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</si>
  <si>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</si>
  <si>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</si>
  <si>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</si>
  <si>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</si>
  <si>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</si>
  <si>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</si>
  <si>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</si>
  <si>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</si>
  <si>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</si>
  <si>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</si>
  <si>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</si>
  <si>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</si>
  <si>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</si>
  <si>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</si>
  <si>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</si>
  <si>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</si>
  <si>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</si>
  <si>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</si>
  <si>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</si>
  <si>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</si>
  <si>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</si>
  <si>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</si>
  <si>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</si>
  <si>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</si>
  <si>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</si>
  <si>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</si>
  <si>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</si>
  <si>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</si>
  <si>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</si>
  <si>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</si>
  <si>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</si>
  <si>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</si>
  <si>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</si>
  <si>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</si>
  <si>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</si>
  <si>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</si>
  <si>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</si>
  <si>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</si>
  <si>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</si>
  <si>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</si>
  <si>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</si>
  <si>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</si>
  <si>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</si>
  <si>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</si>
  <si>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</si>
  <si>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</si>
  <si>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</si>
  <si>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</si>
  <si>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</si>
  <si>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</si>
  <si>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</si>
  <si>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</si>
  <si>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</si>
  <si>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</si>
  <si>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</si>
  <si>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</si>
  <si>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</si>
  <si>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</si>
  <si>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</si>
  <si>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</si>
  <si>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</si>
  <si>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</si>
  <si>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</si>
  <si>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</si>
  <si>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</si>
  <si>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</si>
  <si>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</si>
  <si>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</si>
  <si>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</si>
  <si>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</si>
  <si>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</si>
  <si>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</si>
  <si>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</si>
  <si>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</si>
  <si>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</si>
  <si>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</si>
  <si>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</si>
  <si>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</si>
  <si>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</si>
  <si>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</si>
  <si>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</si>
  <si>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 xml:space="preserve">смена вентиля д 15 (6шт) </t>
  </si>
  <si>
    <t xml:space="preserve">вентиль д 15 </t>
  </si>
  <si>
    <t>6шт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</si>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</sst>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2534.5124388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0.06*81</f>
        <v>4.859999999999999</v>
      </c>
      <c r="M24" s="32">
        <f>L24*126.87*1.202*1.15</f>
        <v>852.3098688599997</v>
      </c>
    </row>
    <row r="25" spans="1:13" ht="12.75">
      <c r="A25" t="s">
        <v>106</v>
      </c>
      <c r="J25" s="20">
        <v>2</v>
      </c>
      <c r="K25" s="20" t="s">
        <v>138</v>
      </c>
      <c r="L25" s="44">
        <f>0.1*7.1</f>
        <v>0.71</v>
      </c>
      <c r="M25" s="32">
        <f aca="true" t="shared" si="1" ref="M25:M34">L25*126.87*1.202*1.15</f>
        <v>124.51440470999997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5.569999999999999</v>
      </c>
      <c r="M35" s="33">
        <f>SUM(M24:M34)</f>
        <v>976.8242735699997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47594.31-0.01</f>
        <v>47594.299999999996</v>
      </c>
      <c r="J39" s="20">
        <v>1</v>
      </c>
      <c r="K39" s="20" t="s">
        <v>136</v>
      </c>
      <c r="L39" s="25" t="s">
        <v>137</v>
      </c>
      <c r="M39" s="25">
        <f>6*298</f>
        <v>1788</v>
      </c>
    </row>
    <row r="40" spans="1:13" ht="12.75">
      <c r="A40" t="s">
        <v>7</v>
      </c>
      <c r="F40" s="5">
        <v>46661.46</v>
      </c>
      <c r="J40" s="20">
        <v>2</v>
      </c>
      <c r="K40" s="20" t="s">
        <v>139</v>
      </c>
      <c r="L40" s="25" t="s">
        <v>140</v>
      </c>
      <c r="M40" s="25">
        <f>10*15</f>
        <v>150</v>
      </c>
    </row>
    <row r="41" spans="2:13" ht="12.75">
      <c r="B41" t="s">
        <v>8</v>
      </c>
      <c r="F41" s="9">
        <f>F40/F39</f>
        <v>0.9804001739704125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47961.46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(3920+480+556)*1.202</f>
        <v>5957.112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3250*1.202</f>
        <v>3906.5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9863.612000000001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185357</v>
      </c>
      <c r="D57">
        <v>228897.7</v>
      </c>
      <c r="E57">
        <v>3338.5</v>
      </c>
      <c r="F57" s="34">
        <f>C57/D57*E57</f>
        <v>2703.4537459310422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2534.5124388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976.8242735699997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1938</v>
      </c>
    </row>
    <row r="61" spans="1:6" ht="12.75">
      <c r="A61" t="s">
        <v>21</v>
      </c>
      <c r="F61" s="11">
        <f>M60</f>
        <v>1938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0.26</v>
      </c>
      <c r="E64" t="s">
        <v>14</v>
      </c>
      <c r="F64" s="11">
        <f>B64*D64</f>
        <v>868.01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9020.80045830104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0.26</v>
      </c>
      <c r="E68" t="s">
        <v>14</v>
      </c>
      <c r="F68" s="11">
        <f>B68*D68</f>
        <v>868.01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1.12</v>
      </c>
      <c r="E71" t="s">
        <v>14</v>
      </c>
      <c r="F71" s="11">
        <f>B71*D71</f>
        <v>3739.1200000000003</v>
      </c>
    </row>
    <row r="72" spans="1:6" ht="12.75">
      <c r="A72" s="4" t="s">
        <v>70</v>
      </c>
      <c r="F72" s="31">
        <f>F68+F71</f>
        <v>4607.13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2.02</v>
      </c>
      <c r="E75" t="s">
        <v>14</v>
      </c>
      <c r="F75" s="11">
        <f>B75*D75</f>
        <v>6743.77</v>
      </c>
    </row>
    <row r="76" spans="1:6" ht="12.75">
      <c r="A76" s="4" t="s">
        <v>72</v>
      </c>
      <c r="F76" s="31">
        <f>SUM(F75)</f>
        <v>6743.77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36878.92745830104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2138.97779258146</v>
      </c>
    </row>
    <row r="80" spans="1:6" ht="12.75">
      <c r="A80" s="1"/>
      <c r="B80" s="35" t="s">
        <v>128</v>
      </c>
      <c r="C80" s="35"/>
      <c r="D80" s="1"/>
      <c r="E80" s="54"/>
      <c r="F80" s="56">
        <v>113.88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v>1942</v>
      </c>
    </row>
    <row r="83" spans="1:6" ht="14.25">
      <c r="A83" s="12" t="s">
        <v>28</v>
      </c>
      <c r="B83" s="12"/>
      <c r="C83" s="12"/>
      <c r="D83" s="12"/>
      <c r="E83" s="12"/>
      <c r="F83" s="41">
        <f>F78+F79+F80+F81+F82</f>
        <v>41370.0352508825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43282</v>
      </c>
      <c r="C85" s="39">
        <v>88362</v>
      </c>
      <c r="D85" s="42">
        <f>F43</f>
        <v>47961.46</v>
      </c>
      <c r="E85" s="42">
        <f>F83</f>
        <v>41370.0352508825</v>
      </c>
      <c r="F85" s="43">
        <f>C85+D85-E85</f>
        <v>94953.42474911749</v>
      </c>
    </row>
    <row r="87" spans="1:6" ht="13.5" thickBot="1">
      <c r="A87" t="s">
        <v>111</v>
      </c>
      <c r="C87" s="51">
        <v>43282</v>
      </c>
      <c r="D87" s="8" t="s">
        <v>112</v>
      </c>
      <c r="E87" s="51">
        <v>43312</v>
      </c>
      <c r="F87" t="s">
        <v>113</v>
      </c>
    </row>
    <row r="88" spans="1:7" ht="13.5" thickBot="1">
      <c r="A88" t="s">
        <v>114</v>
      </c>
      <c r="F88" s="52">
        <f>E85</f>
        <v>41370.0352508825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2018-10-03T06:41:58Z</dcterms:modified>
  <cp:category/>
  <cp:version/>
  <cp:contentType/>
  <cp:contentStatus/>
</cp:coreProperties>
</file>