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<sst xmlns="http://schemas.openxmlformats.org/spreadsheetml/2006/main" count="158" uniqueCount="135">
  <si>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</si>
  <si>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</si>
  <si>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</si>
  <si>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</si>
  <si>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</si>
  <si>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</si>
  <si>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</si>
  <si>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</si>
  <si>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</si>
  <si>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</si>
  <si>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</si>
  <si>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</si>
  <si>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</si>
  <si>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</si>
  <si>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</si>
  <si>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</si>
  <si>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</si>
  <si>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</si>
  <si>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</si>
  <si>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</si>
  <si>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</si>
  <si>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</si>
  <si>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</si>
  <si>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</si>
  <si>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</si>
  <si>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</si>
  <si>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</si>
  <si>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</si>
  <si>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</si>
  <si>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</si>
  <si>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</si>
  <si>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</si>
  <si>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</si>
  <si>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</si>
  <si>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</si>
  <si>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</si>
  <si>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</si>
  <si>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</si>
  <si>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</si>
  <si>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</si>
  <si>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</si>
  <si>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</si>
  <si>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</si>
  <si>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</si>
  <si>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</si>
  <si>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</si>
  <si>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</si>
  <si>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</si>
  <si>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</si>
  <si>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</si>
  <si>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</si>
  <si>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</si>
  <si>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</si>
  <si>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</si>
  <si>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</si>
  <si>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</si>
  <si>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</si>
  <si>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</si>
  <si>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</si>
  <si>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</si>
  <si>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</si>
  <si>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</si>
  <si>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</si>
  <si>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</si>
  <si>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</si>
  <si>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</si>
  <si>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</si>
  <si>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</si>
  <si>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</si>
  <si>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</si>
  <si>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</si>
  <si>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</si>
  <si>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</si>
  <si>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</si>
  <si>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</si>
  <si>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</si>
  <si>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</si>
  <si>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</si>
  <si>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</si>
  <si>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</si>
  <si>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</si>
  <si>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</si>
  <si>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</si>
  <si>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</si>
  <si>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</si>
  <si>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</si>
  <si>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</si>
  <si>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</si>
  <si>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</si>
  <si>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</si>
  <si>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</si>
  <si>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</si>
  <si>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</si>
  <si>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</si>
  <si>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</si>
  <si>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</si>
  <si>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</si>
  <si>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</si>
  <si>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</si>
  <si>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</si>
  <si>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</si>
  <si>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</si>
  <si>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</si>
  <si>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</si>
  <si>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</si>
  <si>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</si>
  <si>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</si>
  <si>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</si>
  <si>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</si>
  <si>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</si>
  <si>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</si>
  <si>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</si>
  <si>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</si>
  <si>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</si>
  <si>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</si>
  <si>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</si>
  <si>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</si>
  <si>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</si>
  <si>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</si>
  <si>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</si>
  <si>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</si>
  <si>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</si>
  <si>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</si>
  <si>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</si>
  <si>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</si>
  <si>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</si>
  <si>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</si>
  <si>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</si>
  <si>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</si>
  <si>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</si>
  <si>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</si>
  <si>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</si>
  <si>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февраля</t>
  </si>
  <si>
    <t>за   февраль  2018 г.</t>
  </si>
  <si>
    <t>ост.на 01.03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</si>
</sst>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4">
      <selection activeCell="D54" sqref="D54:D77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2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L6*126.87*1.202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51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51">
        <f t="shared" si="0"/>
        <v>875.3370276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51">
        <f t="shared" si="0"/>
        <v>347.69484719999997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6</v>
      </c>
      <c r="M17" s="51">
        <f t="shared" si="0"/>
        <v>914.98644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51">
        <f t="shared" si="0"/>
        <v>164.69755920000003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51">
        <f t="shared" si="0"/>
        <v>76.24887</v>
      </c>
    </row>
    <row r="20" spans="1:13" ht="12.75">
      <c r="A20" t="s">
        <v>102</v>
      </c>
      <c r="J20" s="20"/>
      <c r="K20" s="27" t="s">
        <v>57</v>
      </c>
      <c r="L20" s="28">
        <f>SUM(L6:L19)</f>
        <v>15.6</v>
      </c>
      <c r="M20" s="34">
        <f>SUM(M6:M19)</f>
        <v>2378.964744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/>
      <c r="L24" s="60"/>
      <c r="M24" s="33">
        <f>L24*126.87*1.202*1.15</f>
        <v>0</v>
      </c>
    </row>
    <row r="25" spans="1:13" ht="12.75">
      <c r="A25" t="s">
        <v>106</v>
      </c>
      <c r="J25" s="36">
        <v>2</v>
      </c>
      <c r="K25" s="35"/>
      <c r="L25" s="60"/>
      <c r="M25" s="33">
        <f aca="true" t="shared" si="1" ref="M25:M36">L25*126.87*1.202*1.15</f>
        <v>0</v>
      </c>
    </row>
    <row r="26" spans="1:13" ht="12.75">
      <c r="A26" t="s">
        <v>107</v>
      </c>
      <c r="J26" s="36">
        <v>3</v>
      </c>
      <c r="K26" s="35"/>
      <c r="L26" s="60"/>
      <c r="M26" s="33">
        <f t="shared" si="1"/>
        <v>0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36">
        <v>4</v>
      </c>
      <c r="K27" s="35"/>
      <c r="L27" s="23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20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36">
        <v>10</v>
      </c>
      <c r="K33" s="16"/>
      <c r="L33" s="23"/>
      <c r="M33" s="33">
        <f t="shared" si="1"/>
        <v>0</v>
      </c>
    </row>
    <row r="34" spans="1:13" ht="12.75">
      <c r="A34" t="s">
        <v>2</v>
      </c>
      <c r="E34">
        <v>203.5</v>
      </c>
      <c r="F34" t="s">
        <v>65</v>
      </c>
      <c r="J34" s="36">
        <v>11</v>
      </c>
      <c r="K34" s="16"/>
      <c r="L34" s="23"/>
      <c r="M34" s="33">
        <f t="shared" si="1"/>
        <v>0</v>
      </c>
    </row>
    <row r="35" spans="1:13" ht="12.75">
      <c r="A35" t="s">
        <v>3</v>
      </c>
      <c r="J35" s="36">
        <v>12</v>
      </c>
      <c r="K35" s="35"/>
      <c r="L35" s="23"/>
      <c r="M35" s="33">
        <f t="shared" si="1"/>
        <v>0</v>
      </c>
    </row>
    <row r="36" spans="1:13" ht="12.75">
      <c r="A36" t="s">
        <v>4</v>
      </c>
      <c r="E36">
        <v>235.6</v>
      </c>
      <c r="F36" t="s">
        <v>65</v>
      </c>
      <c r="J36" s="36">
        <v>13</v>
      </c>
      <c r="K36" s="35"/>
      <c r="L36" s="23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0</v>
      </c>
      <c r="M37" s="34">
        <f>SUM(M24:M36)</f>
        <v>0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f>29905.92-4.92</f>
        <v>29901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23928.46</v>
      </c>
      <c r="J41" s="20">
        <v>1</v>
      </c>
      <c r="K41" s="20"/>
      <c r="L41" s="25"/>
      <c r="M41" s="25"/>
    </row>
    <row r="42" spans="2:13" ht="12.75">
      <c r="B42" t="s">
        <v>8</v>
      </c>
      <c r="F42" s="9">
        <f>F41/F40</f>
        <v>0.8002561787231196</v>
      </c>
      <c r="J42" s="20">
        <v>2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(439*13.87)+250+400</f>
        <v>6738.929999999999</v>
      </c>
      <c r="J43" s="20">
        <v>3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30667.39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4400*1.202</f>
        <v>5288.8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2000*1.202</f>
        <v>2404</v>
      </c>
      <c r="J50" s="20">
        <v>10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7692.8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4182.98</v>
      </c>
      <c r="J54" s="20">
        <v>14</v>
      </c>
      <c r="K54" s="20"/>
      <c r="L54" s="25"/>
      <c r="M54" s="25"/>
    </row>
    <row r="55" spans="1:13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15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4182.98</v>
      </c>
      <c r="J56" s="20"/>
      <c r="K56" s="20"/>
      <c r="L56" s="31" t="s">
        <v>64</v>
      </c>
      <c r="M56" s="28">
        <f>SUM(M41:M55)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54">
        <v>167088</v>
      </c>
      <c r="D58">
        <v>228897.7</v>
      </c>
      <c r="E58">
        <v>2102</v>
      </c>
      <c r="F58" s="37">
        <f>C58/D58*E58</f>
        <v>1534.392770220059</v>
      </c>
    </row>
    <row r="59" spans="1:6" ht="12.75">
      <c r="A59" t="s">
        <v>20</v>
      </c>
      <c r="F59" s="37">
        <f>M20</f>
        <v>2378.964744</v>
      </c>
    </row>
    <row r="60" spans="1:6" ht="12.75">
      <c r="A60" t="s">
        <v>21</v>
      </c>
      <c r="F60" s="11">
        <f>M37</f>
        <v>0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5">
        <f>M56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0.39</v>
      </c>
      <c r="E65" t="s">
        <v>14</v>
      </c>
      <c r="F65" s="5">
        <f>B65*D65</f>
        <v>819.78</v>
      </c>
    </row>
    <row r="66" spans="1:6" ht="12.75">
      <c r="A66" s="54" t="s">
        <v>75</v>
      </c>
      <c r="B66" s="54"/>
      <c r="C66" s="54"/>
      <c r="D66" s="58"/>
      <c r="E66" s="54"/>
      <c r="F66" s="59">
        <v>0</v>
      </c>
    </row>
    <row r="67" spans="1:6" ht="12.75">
      <c r="A67" s="48" t="s">
        <v>84</v>
      </c>
      <c r="B67" s="48"/>
      <c r="C67" s="48"/>
      <c r="D67" s="47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4733.137514220059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0.25</v>
      </c>
      <c r="E70" t="s">
        <v>14</v>
      </c>
      <c r="F70" s="47">
        <f>B70*D70</f>
        <v>525.5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0.96</v>
      </c>
      <c r="E73" t="s">
        <v>14</v>
      </c>
      <c r="F73" s="11">
        <f>B73*D73</f>
        <v>2017.9199999999998</v>
      </c>
    </row>
    <row r="74" spans="1:6" ht="12.75">
      <c r="A74" s="4" t="s">
        <v>29</v>
      </c>
      <c r="F74" s="32">
        <f>F70+F73</f>
        <v>2543.42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2.16</v>
      </c>
      <c r="E77" t="s">
        <v>14</v>
      </c>
      <c r="F77" s="5">
        <f>B77*D77</f>
        <v>4540.320000000001</v>
      </c>
    </row>
    <row r="78" spans="1:6" ht="12.75">
      <c r="A78" s="4" t="s">
        <v>31</v>
      </c>
      <c r="F78" s="8">
        <f>SUM(F77)</f>
        <v>4540.320000000001</v>
      </c>
    </row>
    <row r="79" spans="1:6" ht="12.75">
      <c r="A79" s="52" t="s">
        <v>78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23692.65751422006</v>
      </c>
    </row>
    <row r="81" spans="1:9" ht="12.75">
      <c r="A81" s="1" t="s">
        <v>76</v>
      </c>
      <c r="B81" s="38"/>
      <c r="C81" s="50">
        <v>0.058</v>
      </c>
      <c r="D81" s="1"/>
      <c r="E81" s="1"/>
      <c r="F81" s="32">
        <f>F80*5.8%</f>
        <v>1374.1741358247634</v>
      </c>
      <c r="I81" s="7"/>
    </row>
    <row r="82" spans="1:9" ht="12.75">
      <c r="A82" s="1"/>
      <c r="B82" s="38" t="s">
        <v>128</v>
      </c>
      <c r="C82" s="50"/>
      <c r="D82" s="1"/>
      <c r="E82" s="61"/>
      <c r="F82" s="62">
        <v>1901.9</v>
      </c>
      <c r="I82" s="7"/>
    </row>
    <row r="83" spans="1:9" ht="12.75">
      <c r="A83" s="1"/>
      <c r="B83" s="38" t="s">
        <v>129</v>
      </c>
      <c r="C83" s="50"/>
      <c r="D83" s="1"/>
      <c r="E83" s="61"/>
      <c r="F83" s="62">
        <v>188.54</v>
      </c>
      <c r="I83" s="7"/>
    </row>
    <row r="84" spans="1:9" ht="12.75">
      <c r="A84" s="1"/>
      <c r="B84" s="38" t="s">
        <v>130</v>
      </c>
      <c r="C84" s="50"/>
      <c r="D84" s="1"/>
      <c r="E84" s="61"/>
      <c r="F84" s="62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4">
        <f>F80+F81+F82+F83+F84</f>
        <v>27157.271650044826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43132</v>
      </c>
      <c r="C87" s="42">
        <v>244248</v>
      </c>
      <c r="D87" s="45">
        <f>F44</f>
        <v>30667.39</v>
      </c>
      <c r="E87" s="45">
        <f>F85</f>
        <v>27157.271650044826</v>
      </c>
      <c r="F87" s="46">
        <f>C87+D87-E87</f>
        <v>247758.11834995518</v>
      </c>
    </row>
    <row r="89" spans="1:6" ht="13.5" thickBot="1">
      <c r="A89" t="s">
        <v>111</v>
      </c>
      <c r="C89" s="56">
        <v>43132</v>
      </c>
      <c r="D89" s="8" t="s">
        <v>112</v>
      </c>
      <c r="E89" s="56">
        <v>43159</v>
      </c>
      <c r="F89" t="s">
        <v>113</v>
      </c>
    </row>
    <row r="90" spans="1:7" ht="13.5" thickBot="1">
      <c r="A90" t="s">
        <v>114</v>
      </c>
      <c r="F90" s="57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2017-08-21T12:43:19Z</cp:lastPrinted>
  <dcterms:created xsi:type="dcterms:W3CDTF">2008-08-18T07:30:19Z</dcterms:created>
  <dcterms:modified xsi:type="dcterms:W3CDTF">2018-04-24T08:44:09Z</dcterms:modified>
  <cp:category/>
  <cp:version/>
  <cp:contentType/>
  <cp:contentStatus/>
</cp:coreProperties>
</file>