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<sst xmlns="http://schemas.openxmlformats.org/spreadsheetml/2006/main" count="163" uniqueCount="140">
  <si>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</si>
  <si>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</si>
  <si>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</si>
  <si>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</si>
  <si>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</si>
  <si>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</si>
  <si>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</si>
  <si>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</si>
  <si>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</si>
  <si>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</si>
  <si>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</si>
  <si>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</si>
  <si>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</si>
  <si>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</si>
  <si>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</si>
  <si>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</si>
  <si>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</si>
  <si>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</si>
  <si>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</si>
  <si>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</si>
  <si>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</si>
  <si>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</si>
  <si>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</si>
  <si>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</si>
  <si>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</si>
  <si>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</si>
  <si>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</si>
  <si>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</si>
  <si>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</si>
  <si>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</si>
  <si>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</si>
  <si>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</si>
  <si>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</si>
  <si>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</si>
  <si>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</si>
  <si>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</si>
  <si>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</si>
  <si>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</si>
  <si>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</si>
  <si>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</si>
  <si>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</si>
  <si>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</si>
  <si>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</si>
  <si>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</si>
  <si>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</si>
  <si>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</si>
  <si>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</si>
  <si>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</si>
  <si>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</si>
  <si>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</si>
  <si>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</si>
  <si>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</si>
  <si>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</si>
  <si>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</si>
  <si>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</si>
  <si>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</si>
  <si>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</si>
  <si>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</si>
  <si>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</si>
  <si>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</si>
  <si>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</si>
  <si>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</si>
  <si>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</si>
  <si>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</si>
  <si>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</si>
  <si>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</si>
  <si>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</si>
  <si>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</si>
  <si>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</si>
  <si>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</si>
  <si>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</si>
  <si>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</si>
  <si>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</si>
  <si>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</si>
  <si>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</si>
  <si>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</si>
  <si>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</si>
  <si>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</si>
  <si>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</si>
  <si>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</si>
  <si>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</si>
  <si>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</si>
  <si>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</si>
  <si>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</si>
  <si>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</si>
  <si>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</si>
  <si>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</si>
  <si>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</si>
  <si>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</si>
  <si>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</si>
  <si>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</si>
  <si>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</si>
  <si>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</si>
  <si>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</si>
  <si>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</si>
  <si>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</si>
  <si>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</si>
  <si>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</si>
  <si>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</si>
  <si>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</si>
  <si>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</si>
  <si>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</si>
  <si>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</si>
  <si>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</si>
  <si>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</si>
  <si>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</si>
  <si>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</si>
  <si>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</si>
  <si>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</si>
  <si>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</si>
  <si>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</si>
  <si>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</si>
  <si>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</si>
  <si>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</si>
  <si>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</si>
  <si>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</si>
  <si>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</si>
  <si>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</si>
  <si>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</si>
  <si>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</si>
  <si>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</si>
  <si>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</si>
  <si>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</si>
  <si>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</si>
  <si>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</si>
  <si>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</si>
  <si>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</si>
  <si>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</si>
  <si>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</si>
  <si>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</si>
  <si>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</si>
  <si>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</si>
  <si>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</si>
  <si>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</si>
  <si>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</si>
  <si>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</si>
  <si>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прочистка канализации</t>
  </si>
  <si>
    <t>смена ламп (19шт)</t>
  </si>
  <si>
    <t>лампа</t>
  </si>
  <si>
    <t>19шт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</si>
</sst>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1906.22175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22.86</v>
      </c>
      <c r="M20" s="33">
        <f>SUM(M6:M19)</f>
        <v>3486.0983364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f>0.3*32.2</f>
        <v>9.66</v>
      </c>
      <c r="M24" s="32">
        <f>L24*126.87*1.202*1.15</f>
        <v>1694.0973936599999</v>
      </c>
    </row>
    <row r="25" spans="1:13" ht="12.75">
      <c r="A25" t="s">
        <v>106</v>
      </c>
      <c r="J25" s="20">
        <v>2</v>
      </c>
      <c r="K25" s="20" t="s">
        <v>137</v>
      </c>
      <c r="L25" s="25">
        <f>0.19*7.1</f>
        <v>1.349</v>
      </c>
      <c r="M25" s="32">
        <f aca="true" t="shared" si="1" ref="M25:M36">L25*126.87*1.202*1.15</f>
        <v>236.57736894899995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11.009</v>
      </c>
      <c r="M37" s="33">
        <f>SUM(M24:M36)</f>
        <v>1930.6747626089998</v>
      </c>
    </row>
    <row r="38" ht="12.75">
      <c r="K38" s="1" t="s">
        <v>61</v>
      </c>
    </row>
    <row r="39" spans="1:13" ht="12.75">
      <c r="A39" s="2" t="s">
        <v>6</v>
      </c>
      <c r="F39" s="11">
        <v>52934.87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65343.07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1.2344050339596564</v>
      </c>
      <c r="J41" s="20">
        <v>1</v>
      </c>
      <c r="K41" s="20" t="s">
        <v>138</v>
      </c>
      <c r="L41" s="25" t="s">
        <v>139</v>
      </c>
      <c r="M41" s="25">
        <f>19*14.43</f>
        <v>274.17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66643.07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(5040+810+556)*1.202</f>
        <v>7700.012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(2500+160)*1.202</f>
        <v>3197.3199999999997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10897.331999999999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6911.2699999999995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185357</v>
      </c>
      <c r="D57">
        <v>228897.7</v>
      </c>
      <c r="E57">
        <v>3473</v>
      </c>
      <c r="F57" s="34">
        <f>C57/D57*E57</f>
        <v>2812.3692854930387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3486.0983364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1930.6747626089998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274.17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0.28</v>
      </c>
      <c r="E64" t="s">
        <v>14</v>
      </c>
      <c r="F64" s="11">
        <f>B64*D64</f>
        <v>972.44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9475.752384502039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0.25</v>
      </c>
      <c r="E69" t="s">
        <v>14</v>
      </c>
      <c r="F69" s="11">
        <f>B69*D69</f>
        <v>868.25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0.92</v>
      </c>
      <c r="E72" t="s">
        <v>14</v>
      </c>
      <c r="F72" s="11">
        <f>B72*D72</f>
        <v>3195.1600000000003</v>
      </c>
      <c r="J72" s="20"/>
      <c r="K72" s="20"/>
      <c r="L72" s="30" t="s">
        <v>64</v>
      </c>
      <c r="M72" s="33">
        <f>SUM(M41:M71)</f>
        <v>274.17</v>
      </c>
    </row>
    <row r="73" spans="1:6" ht="12.75">
      <c r="A73" s="4" t="s">
        <v>29</v>
      </c>
      <c r="F73" s="31">
        <f>F69+F72</f>
        <v>4063.4100000000003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2.34</v>
      </c>
      <c r="E76" t="s">
        <v>14</v>
      </c>
      <c r="F76" s="11">
        <f>B76*D76</f>
        <v>8126.82</v>
      </c>
    </row>
    <row r="77" spans="1:6" ht="12.75">
      <c r="A77" s="4" t="s">
        <v>31</v>
      </c>
      <c r="F77" s="8">
        <f>SUM(F76)</f>
        <v>8126.82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39474.58438450204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2289.525894301118</v>
      </c>
    </row>
    <row r="81" spans="1:6" ht="12.75">
      <c r="A81" s="1"/>
      <c r="B81" s="35" t="s">
        <v>129</v>
      </c>
      <c r="C81" s="35"/>
      <c r="D81" s="1"/>
      <c r="E81" s="56"/>
      <c r="F81" s="57">
        <v>2588.58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f>1914.35+370.36</f>
        <v>2284.71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47123.45027880317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43313</v>
      </c>
      <c r="C86" s="39">
        <v>148459</v>
      </c>
      <c r="D86" s="42">
        <f>F43</f>
        <v>66643.07</v>
      </c>
      <c r="E86" s="42">
        <f>F84</f>
        <v>47123.45027880317</v>
      </c>
      <c r="F86" s="43">
        <f>C86+D86-E86</f>
        <v>167978.61972119682</v>
      </c>
    </row>
    <row r="88" spans="1:7" ht="13.5" thickBot="1">
      <c r="A88" t="s">
        <v>111</v>
      </c>
      <c r="C88" s="52">
        <v>43313</v>
      </c>
      <c r="D88" s="8" t="s">
        <v>112</v>
      </c>
      <c r="E88" s="52">
        <v>43343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47123.45027880317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2018-11-06T12:54:25Z</dcterms:modified>
  <cp:category/>
  <cp:version/>
  <cp:contentType/>
  <cp:contentStatus/>
</cp:coreProperties>
</file>