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<sst xmlns="http://schemas.openxmlformats.org/spreadsheetml/2006/main" count="159" uniqueCount="136">
  <si>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</si>
  <si>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</si>
  <si>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</si>
  <si>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</si>
  <si>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</si>
  <si>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</si>
  <si>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</si>
  <si>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</si>
  <si>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</si>
  <si>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</si>
  <si>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</si>
  <si>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</si>
  <si>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</si>
  <si>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</si>
  <si>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</si>
  <si>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</si>
  <si>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</si>
  <si>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</si>
  <si>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</si>
  <si>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</si>
  <si>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</si>
  <si>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</si>
  <si>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</si>
  <si>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</si>
  <si>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</si>
  <si>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</si>
  <si>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</si>
  <si>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</si>
  <si>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</si>
  <si>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</si>
  <si>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</si>
  <si>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</si>
  <si>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</si>
  <si>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</si>
  <si>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</si>
  <si>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</si>
  <si>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</si>
  <si>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</si>
  <si>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</si>
  <si>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</si>
  <si>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</si>
  <si>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</si>
  <si>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</si>
  <si>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</si>
  <si>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</si>
  <si>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</si>
  <si>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</si>
  <si>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</si>
  <si>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</si>
  <si>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</si>
  <si>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</si>
  <si>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</si>
  <si>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</si>
  <si>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</si>
  <si>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</si>
  <si>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</si>
  <si>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</si>
  <si>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</si>
  <si>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</si>
  <si>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</si>
  <si>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</si>
  <si>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</si>
  <si>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</si>
  <si>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</si>
  <si>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</si>
  <si>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</si>
  <si>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</si>
  <si>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</si>
  <si>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</si>
  <si>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</si>
  <si>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</si>
  <si>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</si>
  <si>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</si>
  <si>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</si>
  <si>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</si>
  <si>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</si>
  <si>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</si>
  <si>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</si>
  <si>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</si>
  <si>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</si>
  <si>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</si>
  <si>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</si>
  <si>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</si>
  <si>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</si>
  <si>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</si>
  <si>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</si>
  <si>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</si>
  <si>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</si>
  <si>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</si>
  <si>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</si>
  <si>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</si>
  <si>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</si>
  <si>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</si>
  <si>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</si>
  <si>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</si>
  <si>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</si>
  <si>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</si>
  <si>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</si>
  <si>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</si>
  <si>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</si>
  <si>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</si>
  <si>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</si>
  <si>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</si>
  <si>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</si>
  <si>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</si>
  <si>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</si>
  <si>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</si>
  <si>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</si>
  <si>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</si>
  <si>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</si>
  <si>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</si>
  <si>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</si>
  <si>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</si>
  <si>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</si>
  <si>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</si>
  <si>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</si>
  <si>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</si>
  <si>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</si>
  <si>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</si>
  <si>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</si>
  <si>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</si>
  <si>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</si>
  <si>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</si>
  <si>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</si>
  <si>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</si>
  <si>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</si>
  <si>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</si>
  <si>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</si>
  <si>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</si>
  <si>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</si>
  <si>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</si>
  <si>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</si>
  <si>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</si>
  <si>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</si>
  <si>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</si>
  <si>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прочистка канализации п-д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</si>
</sst>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L24" sqref="L24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51">
        <f t="shared" si="0"/>
        <v>809.7629994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14.909999999999998</v>
      </c>
      <c r="M20" s="34">
        <f>SUM(M6:M19)</f>
        <v>2273.7413033999997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v>9.66</v>
      </c>
      <c r="M24" s="33">
        <f aca="true" t="shared" si="1" ref="M24:M40">L24*126.87*1.202*1.15</f>
        <v>1694.0973936599999</v>
      </c>
    </row>
    <row r="25" spans="1:13" ht="12.75">
      <c r="A25" t="s">
        <v>106</v>
      </c>
      <c r="J25" s="36">
        <v>2</v>
      </c>
      <c r="K25" s="35"/>
      <c r="L25" s="60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f>30730.47-0.01-21706.86</f>
        <v>9023.600000000002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24466.12</v>
      </c>
      <c r="J41" s="20"/>
      <c r="K41" s="30" t="s">
        <v>57</v>
      </c>
      <c r="L41" s="28">
        <f>SUM(L24:L40)</f>
        <v>9.66</v>
      </c>
      <c r="M41" s="34">
        <f>SUM(M24:M40)</f>
        <v>1694.0973936599999</v>
      </c>
    </row>
    <row r="42" spans="2:11" ht="12.75">
      <c r="B42" t="s">
        <v>8</v>
      </c>
      <c r="F42" s="9">
        <f>F41/F40</f>
        <v>2.7113480207455996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31205.05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/>
      <c r="L45" s="25"/>
      <c r="M45" s="25"/>
    </row>
    <row r="46" spans="2:13" ht="12.75">
      <c r="B46" s="1" t="s">
        <v>10</v>
      </c>
      <c r="C46" s="1"/>
      <c r="J46" s="20">
        <v>2</v>
      </c>
      <c r="K46" s="20"/>
      <c r="L46" s="25"/>
      <c r="M46" s="25"/>
    </row>
    <row r="47" spans="10:13" ht="12.75">
      <c r="J47" s="20">
        <v>3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5</v>
      </c>
      <c r="K49" s="20"/>
      <c r="L49" s="25"/>
      <c r="M49" s="25"/>
    </row>
    <row r="50" spans="1:13" ht="12.75">
      <c r="A50" s="6" t="s">
        <v>15</v>
      </c>
      <c r="F50" s="11">
        <f>(1600+200)*1.202</f>
        <v>2163.6</v>
      </c>
      <c r="J50" s="20">
        <v>6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7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7452.4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4182.98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185738</v>
      </c>
      <c r="D58">
        <v>178887</v>
      </c>
      <c r="E58">
        <v>2102</v>
      </c>
      <c r="F58" s="37">
        <f>C58/D58*E58</f>
        <v>2182.5022276632735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2273.7413033999997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1694.0973936599999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0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0.34</v>
      </c>
      <c r="E65" t="s">
        <v>14</v>
      </c>
      <c r="F65" s="5">
        <f>B65*D65</f>
        <v>714.6800000000001</v>
      </c>
      <c r="J65" s="20">
        <v>21</v>
      </c>
      <c r="K65" s="20"/>
      <c r="L65" s="25"/>
      <c r="M65" s="25"/>
    </row>
    <row r="66" spans="1:13" ht="12.75">
      <c r="A66" s="54" t="s">
        <v>75</v>
      </c>
      <c r="B66" s="54"/>
      <c r="C66" s="54"/>
      <c r="D66" s="58"/>
      <c r="E66" s="54"/>
      <c r="F66" s="59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6865.020924723274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0.25</v>
      </c>
      <c r="E70" t="s">
        <v>14</v>
      </c>
      <c r="F70" s="47">
        <f>B70*D70</f>
        <v>525.5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0.98</v>
      </c>
      <c r="E73" t="s">
        <v>14</v>
      </c>
      <c r="F73" s="11">
        <f>B73*D73</f>
        <v>2059.96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2585.46</v>
      </c>
      <c r="J74" s="20"/>
      <c r="K74" s="20"/>
      <c r="L74" s="31" t="s">
        <v>64</v>
      </c>
      <c r="M74" s="28">
        <f>SUM(M45:M73)</f>
        <v>0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</v>
      </c>
      <c r="E77" t="s">
        <v>14</v>
      </c>
      <c r="F77" s="5">
        <f>B77*D77</f>
        <v>4204</v>
      </c>
    </row>
    <row r="78" spans="1:6" ht="12.75">
      <c r="A78" s="4" t="s">
        <v>31</v>
      </c>
      <c r="F78" s="8">
        <f>SUM(F77)</f>
        <v>4204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25289.860924723274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1466.8119336339498</v>
      </c>
      <c r="I81" s="7"/>
    </row>
    <row r="82" spans="1:9" ht="12.75">
      <c r="A82" s="1"/>
      <c r="B82" s="38" t="s">
        <v>128</v>
      </c>
      <c r="C82" s="50"/>
      <c r="D82" s="1"/>
      <c r="E82" s="61"/>
      <c r="F82" s="64">
        <v>0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26945.212858357227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43374</v>
      </c>
      <c r="C87" s="42">
        <v>159610</v>
      </c>
      <c r="D87" s="45">
        <f>F44</f>
        <v>31205.05</v>
      </c>
      <c r="E87" s="45">
        <f>F85</f>
        <v>26945.212858357227</v>
      </c>
      <c r="F87" s="46">
        <f>C87+D87-E87</f>
        <v>163869.83714164275</v>
      </c>
    </row>
    <row r="89" spans="1:6" ht="13.5" thickBot="1">
      <c r="A89" t="s">
        <v>111</v>
      </c>
      <c r="C89" s="56">
        <v>43374</v>
      </c>
      <c r="D89" s="8" t="s">
        <v>112</v>
      </c>
      <c r="E89" s="56">
        <v>43404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2019-01-28T05:07:14Z</dcterms:modified>
  <cp:category/>
  <cp:version/>
  <cp:contentType/>
  <cp:contentStatus/>
</cp:coreProperties>
</file>