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<sst xmlns="http://schemas.openxmlformats.org/spreadsheetml/2006/main" count="169" uniqueCount="146">
  <si>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</si>
  <si>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</si>
  <si>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</si>
  <si>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</si>
  <si>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</si>
  <si>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</si>
  <si>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</si>
  <si>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</si>
  <si>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</si>
  <si>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</si>
  <si>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</si>
  <si>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</si>
  <si>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</si>
  <si>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</si>
  <si>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</si>
  <si>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</si>
  <si>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</si>
  <si>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</si>
  <si>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</si>
  <si>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</si>
  <si>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</si>
  <si>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</si>
  <si>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</si>
  <si>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</si>
  <si>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</si>
  <si>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</si>
  <si>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</si>
  <si>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</si>
  <si>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</si>
  <si>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</si>
  <si>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</si>
  <si>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</si>
  <si>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</si>
  <si>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</si>
  <si>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</si>
  <si>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</si>
  <si>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</si>
  <si>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</si>
  <si>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</si>
  <si>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</si>
  <si>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</si>
  <si>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</si>
  <si>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</si>
  <si>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</si>
  <si>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</si>
  <si>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</si>
  <si>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</si>
  <si>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</si>
  <si>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</si>
  <si>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</si>
  <si>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</si>
  <si>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</si>
  <si>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</si>
  <si>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</si>
  <si>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</si>
  <si>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</si>
  <si>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</si>
  <si>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</si>
  <si>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</si>
  <si>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</si>
  <si>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</si>
  <si>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</si>
  <si>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</si>
  <si>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</si>
  <si>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</si>
  <si>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</si>
  <si>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</si>
  <si>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</si>
  <si>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</si>
  <si>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</si>
  <si>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</si>
  <si>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</si>
  <si>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</si>
  <si>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</si>
  <si>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</si>
  <si>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</si>
  <si>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</si>
  <si>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</si>
  <si>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</si>
  <si>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</si>
  <si>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</si>
  <si>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</si>
  <si>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</si>
  <si>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</si>
  <si>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</si>
  <si>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</si>
  <si>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</si>
  <si>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</si>
  <si>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</si>
  <si>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</si>
  <si>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</si>
  <si>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</si>
  <si>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</si>
  <si>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</si>
  <si>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</si>
  <si>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</si>
  <si>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</si>
  <si>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</si>
  <si>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</si>
  <si>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</si>
  <si>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</si>
  <si>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</si>
  <si>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</si>
  <si>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</si>
  <si>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</si>
  <si>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</si>
  <si>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</si>
  <si>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</si>
  <si>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</si>
  <si>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</si>
  <si>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</si>
  <si>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</si>
  <si>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</si>
  <si>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</si>
  <si>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</si>
  <si>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</si>
  <si>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</si>
  <si>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</si>
  <si>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</si>
  <si>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</si>
  <si>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</si>
  <si>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</si>
  <si>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</si>
  <si>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</si>
  <si>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</si>
  <si>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</si>
  <si>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</si>
  <si>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</si>
  <si>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</si>
  <si>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</si>
  <si>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</si>
  <si>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</si>
  <si>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</si>
  <si>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</si>
  <si>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</si>
  <si>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</si>
  <si>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прочистка канализации</t>
  </si>
  <si>
    <t>покраска эл.узла</t>
  </si>
  <si>
    <t>краска зелёная</t>
  </si>
  <si>
    <t>1кг</t>
  </si>
  <si>
    <t xml:space="preserve">смена розетки (1шт) </t>
  </si>
  <si>
    <t>розетка</t>
  </si>
  <si>
    <t>1шт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</si>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</sst>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5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414.7938528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414.7938528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1.36</v>
      </c>
      <c r="M16" s="34">
        <f t="shared" si="0"/>
        <v>207.3969264</v>
      </c>
    </row>
    <row r="17" spans="5:13" ht="12.75">
      <c r="E17" t="s">
        <v>100</v>
      </c>
      <c r="J17" s="15" t="s">
        <v>54</v>
      </c>
      <c r="K17" s="26" t="s">
        <v>82</v>
      </c>
      <c r="L17" s="21"/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274.495932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9.100000000000001</v>
      </c>
      <c r="M20" s="33">
        <f>SUM(M6:M19)</f>
        <v>1387.729434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v>4.83</v>
      </c>
      <c r="M24" s="32">
        <f>L24*126.87*1.202*1.15</f>
        <v>847.0486968299999</v>
      </c>
    </row>
    <row r="25" spans="1:13" ht="12.75">
      <c r="A25" t="s">
        <v>107</v>
      </c>
      <c r="J25" s="43">
        <v>2</v>
      </c>
      <c r="K25" s="20" t="s">
        <v>137</v>
      </c>
      <c r="L25" s="34">
        <v>3.12</v>
      </c>
      <c r="M25" s="32">
        <f aca="true" t="shared" si="1" ref="M25:M34">L25*126.87*1.202*1.15</f>
        <v>547.16189112</v>
      </c>
    </row>
    <row r="26" spans="1:13" ht="12.75">
      <c r="A26" t="s">
        <v>108</v>
      </c>
      <c r="J26" s="43">
        <v>3</v>
      </c>
      <c r="K26" s="20" t="s">
        <v>140</v>
      </c>
      <c r="L26" s="34">
        <v>0.24</v>
      </c>
      <c r="M26" s="32">
        <f t="shared" si="1"/>
        <v>42.08937623999999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 t="s">
        <v>143</v>
      </c>
      <c r="L27" s="34">
        <f>6*0.071</f>
        <v>0.42599999999999993</v>
      </c>
      <c r="M27" s="32">
        <f t="shared" si="1"/>
        <v>74.70864282599997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8.616</v>
      </c>
      <c r="M35" s="33">
        <f>SUM(M24:M34)</f>
        <v>1511.008607016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v>156.31</v>
      </c>
    </row>
    <row r="40" spans="1:13" ht="12.75">
      <c r="A40" s="2" t="s">
        <v>6</v>
      </c>
      <c r="F40" s="11">
        <f>38290.8-1172.2</f>
        <v>37118.600000000006</v>
      </c>
      <c r="J40" s="20">
        <v>2</v>
      </c>
      <c r="K40" s="20" t="s">
        <v>141</v>
      </c>
      <c r="L40" s="25" t="s">
        <v>142</v>
      </c>
      <c r="M40" s="25">
        <v>90.17</v>
      </c>
    </row>
    <row r="41" spans="1:13" ht="12.75">
      <c r="A41" t="s">
        <v>7</v>
      </c>
      <c r="F41" s="5">
        <v>38455.39</v>
      </c>
      <c r="J41" s="20">
        <v>3</v>
      </c>
      <c r="K41" s="20" t="s">
        <v>144</v>
      </c>
      <c r="L41" s="25" t="s">
        <v>145</v>
      </c>
      <c r="M41" s="25">
        <f>6*14.61</f>
        <v>87.66</v>
      </c>
    </row>
    <row r="42" spans="2:13" ht="12.75">
      <c r="B42" t="s">
        <v>8</v>
      </c>
      <c r="F42" s="9">
        <f>F41/F40</f>
        <v>1.0360140199253203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38955.39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(3920+480)*1.202</f>
        <v>5288.8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v>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5288.8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5305.1410000000005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334.14</v>
      </c>
    </row>
    <row r="56" spans="1:6" ht="12.75">
      <c r="A56" s="4" t="s">
        <v>17</v>
      </c>
      <c r="B56" s="10"/>
      <c r="C56" s="10"/>
      <c r="F56" s="31">
        <f>SUM(F54:F55)</f>
        <v>5305.1410000000005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184596</v>
      </c>
      <c r="D58">
        <v>228897.7</v>
      </c>
      <c r="E58">
        <v>2665.9</v>
      </c>
      <c r="F58" s="35">
        <f>C58/D58*E58</f>
        <v>2149.9319407752896</v>
      </c>
    </row>
    <row r="59" spans="1:6" ht="12.75">
      <c r="A59" t="s">
        <v>20</v>
      </c>
      <c r="F59" s="35">
        <f>M20</f>
        <v>1387.729434</v>
      </c>
    </row>
    <row r="60" spans="1:6" ht="12.75">
      <c r="A60" t="s">
        <v>21</v>
      </c>
      <c r="F60" s="11">
        <f>M35</f>
        <v>1511.008607016</v>
      </c>
    </row>
    <row r="61" spans="1:6" ht="12.75">
      <c r="A61" t="s">
        <v>72</v>
      </c>
      <c r="F61" s="5">
        <f>2*600*1.202</f>
        <v>1442.3999999999999</v>
      </c>
    </row>
    <row r="62" spans="1:6" ht="12.75">
      <c r="A62" t="s">
        <v>22</v>
      </c>
      <c r="F62" s="11">
        <f>M55</f>
        <v>334.14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0.35</v>
      </c>
      <c r="E65" t="s">
        <v>14</v>
      </c>
      <c r="F65" s="11">
        <f>B65*D65</f>
        <v>933.0649999999999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7758.27498179129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0.26</v>
      </c>
      <c r="E70" t="s">
        <v>14</v>
      </c>
      <c r="F70" s="11">
        <f>B70*D70</f>
        <v>693.134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0.9</v>
      </c>
      <c r="E73" t="s">
        <v>14</v>
      </c>
      <c r="F73" s="11">
        <f>B73*D73</f>
        <v>2399.31</v>
      </c>
    </row>
    <row r="74" spans="1:6" ht="12.75">
      <c r="A74" s="4" t="s">
        <v>29</v>
      </c>
      <c r="F74" s="31">
        <f>F70+F73</f>
        <v>3092.444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2.02</v>
      </c>
      <c r="E77" t="s">
        <v>14</v>
      </c>
      <c r="F77" s="11">
        <f>B77*D77</f>
        <v>5385.118</v>
      </c>
    </row>
    <row r="78" spans="1:6" ht="12.75">
      <c r="A78" s="4" t="s">
        <v>32</v>
      </c>
      <c r="F78" s="31">
        <f>SUM(F77)</f>
        <v>5385.118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26829.77798179129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1556.1271229438946</v>
      </c>
      <c r="G81" s="7"/>
      <c r="H81" s="7"/>
      <c r="I81" s="7"/>
    </row>
    <row r="82" spans="1:9" ht="12.75">
      <c r="A82" s="1"/>
      <c r="B82" s="37" t="s">
        <v>129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130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131</v>
      </c>
      <c r="C84" s="37"/>
      <c r="D84" s="1"/>
      <c r="E84" s="61"/>
      <c r="F84" s="62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30277.515104735183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43221</v>
      </c>
      <c r="C87" s="41">
        <v>-11497</v>
      </c>
      <c r="D87" s="46">
        <f>F44</f>
        <v>38955.39</v>
      </c>
      <c r="E87" s="46">
        <f>F85</f>
        <v>30277.515104735183</v>
      </c>
      <c r="F87" s="47">
        <f>C87+D87-E87</f>
        <v>-2819.1251047351834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43221</v>
      </c>
      <c r="D89" s="8" t="s">
        <v>112</v>
      </c>
      <c r="E89" s="57">
        <v>43251</v>
      </c>
      <c r="F89" t="s">
        <v>113</v>
      </c>
    </row>
    <row r="90" spans="1:7" ht="13.5" thickBot="1">
      <c r="A90" t="s">
        <v>114</v>
      </c>
      <c r="F90" s="58">
        <f>E87</f>
        <v>30277.515104735183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2017-08-21T12:52:30Z</cp:lastPrinted>
  <dcterms:created xsi:type="dcterms:W3CDTF">2008-08-18T07:30:19Z</dcterms:created>
  <dcterms:modified xsi:type="dcterms:W3CDTF">2018-07-19T05:45:52Z</dcterms:modified>
  <cp:category/>
  <cp:version/>
  <cp:contentType/>
  <cp:contentStatus/>
</cp:coreProperties>
</file>