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<sst xmlns="http://schemas.openxmlformats.org/spreadsheetml/2006/main" count="169" uniqueCount="146">
  <si>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</si>
  <si>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</si>
  <si>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</si>
  <si>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</si>
  <si>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</si>
  <si>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</si>
  <si>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</si>
  <si>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</si>
  <si>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</si>
  <si>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</si>
  <si>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</si>
  <si>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</si>
  <si>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</si>
  <si>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</si>
  <si>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</si>
  <si>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</si>
  <si>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</si>
  <si>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</si>
  <si>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</si>
  <si>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</si>
  <si>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</si>
  <si>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</si>
  <si>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</si>
  <si>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</si>
  <si>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</si>
  <si>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</si>
  <si>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</si>
  <si>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</si>
  <si>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</si>
  <si>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</si>
  <si>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</si>
  <si>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</si>
  <si>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</si>
  <si>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</si>
  <si>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</si>
  <si>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</si>
  <si>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</si>
  <si>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</si>
  <si>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</si>
  <si>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</si>
  <si>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</si>
  <si>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</si>
  <si>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</si>
  <si>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</si>
  <si>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</si>
  <si>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</si>
  <si>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</si>
  <si>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</si>
  <si>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</si>
  <si>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</si>
  <si>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</si>
  <si>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</si>
  <si>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</si>
  <si>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</si>
  <si>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</si>
  <si>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</si>
  <si>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</si>
  <si>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</si>
  <si>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</si>
  <si>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</si>
  <si>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</si>
  <si>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</si>
  <si>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</si>
  <si>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</si>
  <si>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</si>
  <si>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</si>
  <si>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</si>
  <si>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</si>
  <si>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</si>
  <si>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</si>
  <si>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</si>
  <si>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</si>
  <si>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</si>
  <si>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</si>
  <si>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</si>
  <si>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</si>
  <si>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</si>
  <si>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</si>
  <si>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</si>
  <si>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</si>
  <si>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</si>
  <si>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</si>
  <si>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</si>
  <si>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</si>
  <si>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</si>
  <si>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</si>
  <si>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</si>
  <si>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</si>
  <si>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</si>
  <si>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</si>
  <si>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</si>
  <si>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</si>
  <si>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</si>
  <si>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</si>
  <si>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</si>
  <si>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</si>
  <si>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</si>
  <si>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</si>
  <si>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</si>
  <si>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</si>
  <si>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</si>
  <si>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</si>
  <si>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</si>
  <si>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</si>
  <si>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</si>
  <si>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</si>
  <si>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</si>
  <si>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</si>
  <si>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</si>
  <si>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</si>
  <si>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</si>
  <si>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</si>
  <si>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</si>
  <si>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</si>
  <si>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</si>
  <si>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</si>
  <si>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</si>
  <si>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</si>
  <si>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</si>
  <si>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</si>
  <si>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</si>
  <si>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</si>
  <si>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</si>
  <si>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</si>
  <si>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</si>
  <si>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</si>
  <si>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</si>
  <si>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</si>
  <si>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</si>
  <si>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</si>
  <si>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</si>
  <si>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</si>
  <si>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</si>
  <si>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</si>
  <si>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</si>
  <si>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</si>
  <si>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</si>
  <si>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</si>
  <si>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</si>
  <si>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Техлифт</t>
  </si>
  <si>
    <t>смена ламп (6шт)</t>
  </si>
  <si>
    <t>лампа</t>
  </si>
  <si>
    <t>6шт</t>
  </si>
  <si>
    <t>2шт</t>
  </si>
  <si>
    <t>лампа ТПЛ</t>
  </si>
  <si>
    <t>смена ламп ТПЛ (3шт)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</si>
</sst>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9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L26" sqref="L2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11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f>0.06*7.1</f>
        <v>0.426</v>
      </c>
      <c r="M24" s="33">
        <f>L24*126.87*1.202*1.15</f>
        <v>74.70864282599999</v>
      </c>
    </row>
    <row r="25" spans="1:13" ht="12.75">
      <c r="A25" t="s">
        <v>109</v>
      </c>
      <c r="J25" s="20">
        <v>2</v>
      </c>
      <c r="K25" s="20" t="s">
        <v>145</v>
      </c>
      <c r="L25" s="49">
        <f>0.03*7.1</f>
        <v>0.213</v>
      </c>
      <c r="M25" s="33">
        <f aca="true" t="shared" si="1" ref="M25:M35">L25*126.87*1.202*1.15</f>
        <v>37.354321412999994</v>
      </c>
    </row>
    <row r="26" spans="1:13" ht="12.75">
      <c r="A26" t="s">
        <v>110</v>
      </c>
      <c r="J26" s="20">
        <v>3</v>
      </c>
      <c r="K26" s="20"/>
      <c r="L26" s="49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/>
      <c r="L27" s="49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0.639</v>
      </c>
      <c r="M36" s="34">
        <f>SUM(M24:M35)</f>
        <v>112.06296423899998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64825.9426</v>
      </c>
      <c r="J40" s="20">
        <v>1</v>
      </c>
      <c r="K40" s="20" t="s">
        <v>141</v>
      </c>
      <c r="L40" s="25" t="s">
        <v>142</v>
      </c>
      <c r="M40" s="25">
        <f>6*11.51</f>
        <v>69.06</v>
      </c>
    </row>
    <row r="41" spans="1:13" ht="12.75">
      <c r="A41" t="s">
        <v>7</v>
      </c>
      <c r="F41" s="5">
        <v>58550.01</v>
      </c>
      <c r="J41" s="20">
        <v>2</v>
      </c>
      <c r="K41" s="20" t="s">
        <v>144</v>
      </c>
      <c r="L41" s="25" t="s">
        <v>143</v>
      </c>
      <c r="M41" s="25">
        <f>2*33.67</f>
        <v>67.34</v>
      </c>
    </row>
    <row r="42" spans="2:13" ht="12.75">
      <c r="B42" t="s">
        <v>8</v>
      </c>
      <c r="F42" s="9">
        <f>F41/F40</f>
        <v>0.9031879468575594</v>
      </c>
      <c r="J42" s="20">
        <v>3</v>
      </c>
      <c r="K42" s="20"/>
      <c r="L42" s="25"/>
      <c r="M42" s="25"/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59950.01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(2800+650)*1.202</f>
        <v>4146.9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(3300)*1.202</f>
        <v>3966.6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8113.5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139</v>
      </c>
      <c r="B59" s="60"/>
      <c r="C59" s="53"/>
      <c r="D59" s="61"/>
      <c r="E59" s="53"/>
      <c r="F59" s="63">
        <v>4271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10576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136.4</v>
      </c>
    </row>
    <row r="62" spans="1:13" ht="12.75">
      <c r="A62" t="s">
        <v>18</v>
      </c>
      <c r="C62" s="53">
        <v>179267</v>
      </c>
      <c r="D62">
        <v>178887</v>
      </c>
      <c r="E62">
        <v>3177.5</v>
      </c>
      <c r="F62" s="35">
        <f>C62/D62*E62</f>
        <v>3184.249791767988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112.06296423899998</v>
      </c>
    </row>
    <row r="65" spans="1:6" ht="12.75">
      <c r="A65" t="s">
        <v>74</v>
      </c>
      <c r="F65" s="5">
        <f>2*600*1.202</f>
        <v>1442.3999999999999</v>
      </c>
    </row>
    <row r="66" spans="1:6" ht="12.75">
      <c r="A66" t="s">
        <v>21</v>
      </c>
      <c r="F66" s="11">
        <f>M61</f>
        <v>136.4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</v>
      </c>
      <c r="E69" t="s">
        <v>14</v>
      </c>
      <c r="F69" s="11">
        <f>B69*D69</f>
        <v>953.25</v>
      </c>
    </row>
    <row r="70" spans="1:6" ht="12.75">
      <c r="A70" s="53" t="s">
        <v>80</v>
      </c>
      <c r="B70" s="53"/>
      <c r="C70" s="53"/>
      <c r="D70" s="62"/>
      <c r="E70" s="53"/>
      <c r="F70" s="62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7202.3673934069875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1.03</v>
      </c>
      <c r="E77" t="s">
        <v>14</v>
      </c>
      <c r="F77" s="11">
        <f>B77*D77</f>
        <v>3272.8250000000003</v>
      </c>
    </row>
    <row r="78" spans="1:6" ht="12.75">
      <c r="A78" s="4" t="s">
        <v>28</v>
      </c>
      <c r="F78" s="32">
        <f>F74+F77</f>
        <v>4067.2000000000003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2.47</v>
      </c>
      <c r="E81" t="s">
        <v>14</v>
      </c>
      <c r="F81" s="11">
        <f>B81*D81</f>
        <v>7848.425</v>
      </c>
    </row>
    <row r="82" spans="1:9" ht="12.75">
      <c r="A82" s="4" t="s">
        <v>31</v>
      </c>
      <c r="F82" s="8">
        <f>SUM(F81)</f>
        <v>7848.425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44130.71739340699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2559.5816088176052</v>
      </c>
    </row>
    <row r="86" spans="1:6" ht="12.75">
      <c r="A86" s="1"/>
      <c r="B86" s="36" t="s">
        <v>132</v>
      </c>
      <c r="C86" s="36"/>
      <c r="D86" s="1"/>
      <c r="E86" s="58"/>
      <c r="F86" s="59">
        <v>8370.18</v>
      </c>
    </row>
    <row r="87" spans="1:6" ht="12.75">
      <c r="A87" s="1"/>
      <c r="B87" s="36" t="s">
        <v>133</v>
      </c>
      <c r="C87" s="36"/>
      <c r="D87" s="1"/>
      <c r="E87" s="58"/>
      <c r="F87" s="59">
        <v>449.44</v>
      </c>
    </row>
    <row r="88" spans="1:6" ht="12.75">
      <c r="A88" s="1"/>
      <c r="B88" s="36" t="s">
        <v>134</v>
      </c>
      <c r="C88" s="36"/>
      <c r="D88" s="1"/>
      <c r="E88" s="58"/>
      <c r="F88" s="59">
        <v>2330.51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57840.4290022246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136</v>
      </c>
    </row>
    <row r="91" spans="1:6" ht="12.75">
      <c r="A91" s="13"/>
      <c r="B91" s="39">
        <v>43770</v>
      </c>
      <c r="C91" s="40">
        <v>-254514</v>
      </c>
      <c r="D91" s="42">
        <f>F44</f>
        <v>59950.01</v>
      </c>
      <c r="E91" s="42">
        <f>F89</f>
        <v>57840.4290022246</v>
      </c>
      <c r="F91" s="43">
        <f>C91+D91-E91</f>
        <v>-252404.41900222457</v>
      </c>
    </row>
    <row r="93" spans="1:6" ht="13.5" thickBot="1">
      <c r="A93" t="s">
        <v>115</v>
      </c>
      <c r="C93" s="55">
        <v>43405</v>
      </c>
      <c r="D93" s="8" t="s">
        <v>116</v>
      </c>
      <c r="E93" s="55">
        <v>43434</v>
      </c>
      <c r="F93" t="s">
        <v>117</v>
      </c>
    </row>
    <row r="94" spans="1:7" ht="13.5" thickBot="1">
      <c r="A94" t="s">
        <v>118</v>
      </c>
      <c r="F94" s="56">
        <f>E91</f>
        <v>57840.4290022246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2019-02-15T11:34:04Z</dcterms:modified>
  <cp:category/>
  <cp:version/>
  <cp:contentType/>
  <cp:contentStatus/>
</cp:coreProperties>
</file>