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<sst xmlns="http://schemas.openxmlformats.org/spreadsheetml/2006/main" count="160" uniqueCount="137">
  <si>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</si>
  <si>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</si>
  <si>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</si>
  <si>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</si>
  <si>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</si>
  <si>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</si>
  <si>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</si>
  <si>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</si>
  <si>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</si>
  <si>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</si>
  <si>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</si>
  <si>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</si>
  <si>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</si>
  <si>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</si>
  <si>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</si>
  <si>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</si>
  <si>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</si>
  <si>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</si>
  <si>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</si>
  <si>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</si>
  <si>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</si>
  <si>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</si>
  <si>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</si>
  <si>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</si>
  <si>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</si>
  <si>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</si>
  <si>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</si>
  <si>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</si>
  <si>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</si>
  <si>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</si>
  <si>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</si>
  <si>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</si>
  <si>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</si>
  <si>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</si>
  <si>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</si>
  <si>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</si>
  <si>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</si>
  <si>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</si>
  <si>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</si>
  <si>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</si>
  <si>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</si>
  <si>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</si>
  <si>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</si>
  <si>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</si>
  <si>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</si>
  <si>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</si>
  <si>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</si>
  <si>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</si>
  <si>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</si>
  <si>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</si>
  <si>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</si>
  <si>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</si>
  <si>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</si>
  <si>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</si>
  <si>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</si>
  <si>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</si>
  <si>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</si>
  <si>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</si>
  <si>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</si>
  <si>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</si>
  <si>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</si>
  <si>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</si>
  <si>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</si>
  <si>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</si>
  <si>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</si>
  <si>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</si>
  <si>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</si>
  <si>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</si>
  <si>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</si>
  <si>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</si>
  <si>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</si>
  <si>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</si>
  <si>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</si>
  <si>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</si>
  <si>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</si>
  <si>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</si>
  <si>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</si>
  <si>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</si>
  <si>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</si>
  <si>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</si>
  <si>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</si>
  <si>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</si>
  <si>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</si>
  <si>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</si>
  <si>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</si>
  <si>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</si>
  <si>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</si>
  <si>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</si>
  <si>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</si>
  <si>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</si>
  <si>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</si>
  <si>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</si>
  <si>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</si>
  <si>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</si>
  <si>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</si>
  <si>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</si>
  <si>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</si>
  <si>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</si>
  <si>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</si>
  <si>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</si>
  <si>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</si>
  <si>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</si>
  <si>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</si>
  <si>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</si>
  <si>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</si>
  <si>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</si>
  <si>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</si>
  <si>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</si>
  <si>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</si>
  <si>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</si>
  <si>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</si>
  <si>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</si>
  <si>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</si>
  <si>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</si>
  <si>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</si>
  <si>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</si>
  <si>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</si>
  <si>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</si>
  <si>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</si>
  <si>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</si>
  <si>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</si>
  <si>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</si>
  <si>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</si>
  <si>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</si>
  <si>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</si>
  <si>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</si>
  <si>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</si>
  <si>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</si>
  <si>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</si>
  <si>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</si>
  <si>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</si>
  <si>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</si>
  <si>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</si>
  <si>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августа</t>
  </si>
  <si>
    <t>за   август  2018 г.</t>
  </si>
  <si>
    <t>ост.на 01.09</t>
  </si>
  <si>
    <t>прочистка вентканалов (10мп) кв.13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</si>
</sst>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3">
      <selection activeCell="L25" sqref="L25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8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414.7938528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10</v>
      </c>
      <c r="M17" s="48">
        <f t="shared" si="0"/>
        <v>1524.9774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164.69755920000003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76.24887</v>
      </c>
    </row>
    <row r="20" spans="1:13" ht="12.75">
      <c r="A20" t="s">
        <v>128</v>
      </c>
      <c r="J20" s="20"/>
      <c r="K20" s="27" t="s">
        <v>57</v>
      </c>
      <c r="L20" s="28">
        <f>SUM(L6:L19)</f>
        <v>14.3</v>
      </c>
      <c r="M20" s="33">
        <f>SUM(M6:M19)</f>
        <v>2180.717682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f>0.1*18.7</f>
        <v>1.87</v>
      </c>
      <c r="M24" s="32">
        <f>L24*126.87*1.202*1.15</f>
        <v>327.94638986999996</v>
      </c>
    </row>
    <row r="25" spans="1:13" ht="12.75">
      <c r="A25" t="s">
        <v>107</v>
      </c>
      <c r="J25" s="20">
        <v>2</v>
      </c>
      <c r="K25" s="20"/>
      <c r="L25" s="48"/>
      <c r="M25" s="32">
        <f aca="true" t="shared" si="1" ref="M25:M35">L25*126.87*1.202*1.15</f>
        <v>0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64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1.87</v>
      </c>
      <c r="M36" s="33">
        <f>SUM(M24:M35)</f>
        <v>327.94638986999996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38879.28-1161.8</f>
        <v>37717.479999999996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59488.94</v>
      </c>
      <c r="J40" s="20">
        <v>1</v>
      </c>
      <c r="K40" s="20"/>
      <c r="L40" s="25"/>
      <c r="M40" s="25"/>
    </row>
    <row r="41" spans="2:13" ht="12.75">
      <c r="B41" t="s">
        <v>8</v>
      </c>
      <c r="F41" s="9">
        <f>F40/F39</f>
        <v>1.5772246714255567</v>
      </c>
      <c r="J41" s="20">
        <v>2</v>
      </c>
      <c r="K41" s="20"/>
      <c r="L41" s="25"/>
      <c r="M41" s="25"/>
    </row>
    <row r="42" spans="1:13" ht="12.75">
      <c r="A42" t="s">
        <v>127</v>
      </c>
      <c r="F42" s="5">
        <f>250+400+400</f>
        <v>1050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60538.94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(5040+810+556)*1.202</f>
        <v>7700.012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7">
        <v>0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>
        <v>0</v>
      </c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7700.012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5255.789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5255.789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185357</v>
      </c>
      <c r="D57">
        <v>228897.7</v>
      </c>
      <c r="E57">
        <v>2641.1</v>
      </c>
      <c r="F57" s="34">
        <f>C57/D57*E57</f>
        <v>2138.712502135233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2180.717682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327.94638986999996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SUM(M40:M59)</f>
        <v>0</v>
      </c>
    </row>
    <row r="61" spans="1:6" ht="12.75">
      <c r="A61" t="s">
        <v>22</v>
      </c>
      <c r="F61" s="11">
        <f>M60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0.28</v>
      </c>
      <c r="E64" t="s">
        <v>14</v>
      </c>
      <c r="F64" s="11">
        <f>B64*D64</f>
        <v>739.508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5386.884574005233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0.25</v>
      </c>
      <c r="E69" t="s">
        <v>14</v>
      </c>
      <c r="F69" s="11">
        <f>B69*D69</f>
        <v>660.275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0.92</v>
      </c>
      <c r="E72" t="s">
        <v>14</v>
      </c>
      <c r="F72" s="11">
        <f>B72*D72</f>
        <v>2429.812</v>
      </c>
    </row>
    <row r="73" spans="1:6" ht="12.75">
      <c r="A73" s="4" t="s">
        <v>29</v>
      </c>
      <c r="F73" s="31">
        <f>F69+F72</f>
        <v>3090.087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2.34</v>
      </c>
      <c r="E76" t="s">
        <v>14</v>
      </c>
      <c r="F76" s="11">
        <f>B76*D76</f>
        <v>6180.173999999999</v>
      </c>
    </row>
    <row r="77" spans="1:6" ht="12.75">
      <c r="A77" s="4" t="s">
        <v>31</v>
      </c>
      <c r="F77" s="31">
        <f>SUM(F76)</f>
        <v>6180.173999999999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27612.946574005233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1601.5509012923035</v>
      </c>
    </row>
    <row r="81" spans="1:6" ht="12.75">
      <c r="A81" s="1"/>
      <c r="B81" s="35" t="s">
        <v>129</v>
      </c>
      <c r="C81" s="35"/>
      <c r="D81" s="1"/>
      <c r="E81" s="62"/>
      <c r="F81" s="63">
        <f>(1610.65*4)+1610.65</f>
        <v>8053.25</v>
      </c>
    </row>
    <row r="82" spans="1:6" ht="12.75">
      <c r="A82" s="1"/>
      <c r="B82" s="35" t="s">
        <v>130</v>
      </c>
      <c r="C82" s="35"/>
      <c r="D82" s="1"/>
      <c r="E82" s="62"/>
      <c r="F82" s="63">
        <v>290.45</v>
      </c>
    </row>
    <row r="83" spans="1:6" ht="12.75">
      <c r="A83" s="1"/>
      <c r="B83" s="35" t="s">
        <v>131</v>
      </c>
      <c r="C83" s="35"/>
      <c r="D83" s="1"/>
      <c r="E83" s="62"/>
      <c r="F83" s="63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37558.19747529754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43313</v>
      </c>
      <c r="C86" s="39">
        <v>195433</v>
      </c>
      <c r="D86" s="44">
        <f>F43</f>
        <v>60538.94</v>
      </c>
      <c r="E86" s="44">
        <f>F84</f>
        <v>37558.19747529754</v>
      </c>
      <c r="F86" s="45">
        <f>C86+D86-E86</f>
        <v>218413.74252470245</v>
      </c>
    </row>
    <row r="88" spans="1:6" ht="13.5" thickBot="1">
      <c r="A88" t="s">
        <v>112</v>
      </c>
      <c r="C88" s="59">
        <v>43313</v>
      </c>
      <c r="D88" s="8" t="s">
        <v>113</v>
      </c>
      <c r="E88" s="59">
        <v>43343</v>
      </c>
      <c r="F88" t="s">
        <v>114</v>
      </c>
    </row>
    <row r="89" spans="1:7" ht="13.5" thickBot="1">
      <c r="A89" t="s">
        <v>115</v>
      </c>
      <c r="F89" s="60">
        <f>E86</f>
        <v>37558.19747529754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2017-08-21T12:52:14Z</cp:lastPrinted>
  <dcterms:created xsi:type="dcterms:W3CDTF">2008-08-18T07:30:19Z</dcterms:created>
  <dcterms:modified xsi:type="dcterms:W3CDTF">2018-11-08T11:50:20Z</dcterms:modified>
  <cp:category/>
  <cp:version/>
  <cp:contentType/>
  <cp:contentStatus/>
</cp:coreProperties>
</file>