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<sst xmlns="http://schemas.openxmlformats.org/spreadsheetml/2006/main" count="163" uniqueCount="144">
  <si>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</si>
  <si>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</si>
  <si>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</si>
  <si>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</si>
  <si>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</si>
  <si>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</si>
  <si>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</si>
  <si>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</si>
  <si>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</si>
  <si>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</si>
  <si>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</si>
  <si>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</si>
  <si>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</si>
  <si>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</si>
  <si>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</si>
  <si>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</si>
  <si>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</si>
  <si>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</si>
  <si>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</si>
  <si>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</si>
  <si>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</si>
  <si>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</si>
  <si>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</si>
  <si>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</si>
  <si>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</si>
  <si>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</si>
  <si>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</si>
  <si>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</si>
  <si>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</si>
  <si>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</si>
  <si>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</si>
  <si>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</si>
  <si>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</si>
  <si>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</si>
  <si>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</si>
  <si>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</si>
  <si>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</si>
  <si>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</si>
  <si>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</si>
  <si>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</si>
  <si>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</si>
  <si>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</si>
  <si>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</si>
  <si>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</si>
  <si>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</si>
  <si>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</si>
  <si>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</si>
  <si>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</si>
  <si>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</si>
  <si>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</si>
  <si>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</si>
  <si>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</si>
  <si>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</si>
  <si>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</si>
  <si>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</si>
  <si>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</si>
  <si>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</si>
  <si>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</si>
  <si>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</si>
  <si>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</si>
  <si>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</si>
  <si>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</si>
  <si>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</si>
  <si>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</si>
  <si>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</si>
  <si>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</si>
  <si>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</si>
  <si>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</si>
  <si>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</si>
  <si>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</si>
  <si>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</si>
  <si>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</si>
  <si>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</si>
  <si>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</si>
  <si>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</si>
  <si>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</si>
  <si>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</si>
  <si>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</si>
  <si>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</si>
  <si>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</si>
  <si>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</si>
  <si>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</si>
  <si>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</si>
  <si>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</si>
  <si>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</si>
  <si>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</si>
  <si>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</si>
  <si>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</si>
  <si>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</si>
  <si>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</si>
  <si>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</si>
  <si>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</si>
  <si>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</si>
  <si>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</si>
  <si>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</si>
  <si>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</si>
  <si>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</si>
  <si>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</si>
  <si>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</si>
  <si>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</si>
  <si>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</si>
  <si>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</si>
  <si>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</si>
  <si>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</si>
  <si>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</si>
  <si>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</si>
  <si>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</si>
  <si>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</si>
  <si>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</si>
  <si>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</si>
  <si>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</si>
  <si>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</si>
  <si>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</si>
  <si>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</si>
  <si>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</si>
  <si>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</si>
  <si>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</si>
  <si>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</si>
  <si>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</si>
  <si>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</si>
  <si>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</si>
  <si>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</si>
  <si>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</si>
  <si>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</si>
  <si>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</si>
  <si>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</si>
  <si>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</si>
  <si>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</si>
  <si>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</si>
  <si>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</si>
  <si>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</si>
  <si>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</si>
  <si>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</si>
  <si>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</si>
  <si>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</si>
  <si>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</si>
  <si>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</si>
  <si>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</si>
  <si>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</si>
  <si>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</si>
  <si>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</si>
  <si>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смена ламп (15шт)</t>
  </si>
  <si>
    <t>лампа</t>
  </si>
  <si>
    <t>15шт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</si>
</sst>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3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10.29</v>
      </c>
      <c r="M20" s="33">
        <f>SUM(M6:M19)</f>
        <v>1569.2017445999998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31</v>
      </c>
      <c r="M24" s="32">
        <f>L24*126.87*1.202*1.15</f>
        <v>5436.544430999999</v>
      </c>
    </row>
    <row r="25" spans="1:13" ht="12.75">
      <c r="A25" t="s">
        <v>111</v>
      </c>
      <c r="J25" s="20">
        <v>2</v>
      </c>
      <c r="K25" s="20" t="s">
        <v>77</v>
      </c>
      <c r="L25" s="25">
        <v>3.1</v>
      </c>
      <c r="M25" s="32">
        <f aca="true" t="shared" si="1" ref="M25:M35">L25*126.87*1.202*1.15</f>
        <v>543.6544431</v>
      </c>
    </row>
    <row r="26" spans="1:13" ht="12.75">
      <c r="A26" t="s">
        <v>112</v>
      </c>
      <c r="J26" s="20">
        <v>3</v>
      </c>
      <c r="K26" s="20" t="s">
        <v>141</v>
      </c>
      <c r="L26" s="44">
        <f>0.15*7.1</f>
        <v>1.065</v>
      </c>
      <c r="M26" s="32">
        <f t="shared" si="1"/>
        <v>186.77160706499996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35.165</v>
      </c>
      <c r="M36" s="33">
        <f>SUM(M24:M35)</f>
        <v>6166.970481165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52550</v>
      </c>
      <c r="J40" s="20">
        <v>1</v>
      </c>
      <c r="K40" s="20" t="s">
        <v>142</v>
      </c>
      <c r="L40" s="25" t="s">
        <v>143</v>
      </c>
      <c r="M40" s="25">
        <f>15*14</f>
        <v>210</v>
      </c>
    </row>
    <row r="41" spans="1:13" ht="12.75">
      <c r="A41" t="s">
        <v>7</v>
      </c>
      <c r="F41" s="5">
        <v>52220.91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0.9937375832540438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53120.91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6150*1.202</f>
        <v>7392.3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2980*1.202</f>
        <v>3581.96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10974.26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210</v>
      </c>
    </row>
    <row r="56" spans="1:6" ht="12.75">
      <c r="A56" s="4" t="s">
        <v>17</v>
      </c>
      <c r="B56" s="4"/>
      <c r="C56" s="10"/>
      <c r="F56" s="31">
        <f>SUM(F54:F55)</f>
        <v>7353.427000000001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184596</v>
      </c>
      <c r="D58">
        <v>228897.7</v>
      </c>
      <c r="E58">
        <v>3505.3</v>
      </c>
      <c r="F58" s="34">
        <f>C58/D58*E58</f>
        <v>2826.871387523772</v>
      </c>
    </row>
    <row r="59" spans="1:6" ht="12.75">
      <c r="A59" t="s">
        <v>20</v>
      </c>
      <c r="F59" s="34">
        <f>M20</f>
        <v>1569.2017445999998</v>
      </c>
    </row>
    <row r="60" spans="1:6" ht="12.75">
      <c r="A60" t="s">
        <v>21</v>
      </c>
      <c r="F60" s="11">
        <f>M36</f>
        <v>6166.970481165</v>
      </c>
    </row>
    <row r="61" spans="1:6" ht="12.75">
      <c r="A61" t="s">
        <v>73</v>
      </c>
      <c r="F61" s="5">
        <f>2*600*1.202</f>
        <v>1442.3999999999999</v>
      </c>
    </row>
    <row r="62" spans="1:6" ht="12.75">
      <c r="A62" t="s">
        <v>22</v>
      </c>
      <c r="F62" s="11">
        <f>M55</f>
        <v>210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0.25</v>
      </c>
      <c r="E65" t="s">
        <v>14</v>
      </c>
      <c r="F65" s="11">
        <f>B65*D65</f>
        <v>876.325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13091.768613288772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0.28</v>
      </c>
      <c r="E70" t="s">
        <v>14</v>
      </c>
      <c r="F70" s="11">
        <f>B70*D70</f>
        <v>981.4840000000002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1.13</v>
      </c>
      <c r="F73" s="11">
        <f>B73*D73</f>
        <v>3960.989</v>
      </c>
    </row>
    <row r="74" spans="1:6" ht="12.75">
      <c r="A74" s="4" t="s">
        <v>28</v>
      </c>
      <c r="F74" s="31">
        <f>F70+F73</f>
        <v>4942.473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2.27</v>
      </c>
      <c r="F77" s="11">
        <f>B77*D77</f>
        <v>7957.031000000001</v>
      </c>
    </row>
    <row r="78" spans="1:6" ht="12.75">
      <c r="A78" s="4" t="s">
        <v>30</v>
      </c>
      <c r="F78" s="31">
        <f>SUM(F77)</f>
        <v>7957.031000000001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44318.959613288775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2570.4996575707487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2604.14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53348.27927085952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43160</v>
      </c>
      <c r="C87" s="40">
        <v>214534</v>
      </c>
      <c r="D87" s="42">
        <f>F44</f>
        <v>53120.91</v>
      </c>
      <c r="E87" s="42">
        <f>F85</f>
        <v>53348.27927085952</v>
      </c>
      <c r="F87" s="43">
        <f>C87+D87-E87</f>
        <v>214306.6307291405</v>
      </c>
    </row>
    <row r="89" spans="1:6" ht="13.5" thickBot="1">
      <c r="A89" t="s">
        <v>116</v>
      </c>
      <c r="C89" s="52">
        <v>43160</v>
      </c>
      <c r="D89" s="8" t="s">
        <v>117</v>
      </c>
      <c r="E89" s="52" t="s">
        <v>140</v>
      </c>
      <c r="F89" t="s">
        <v>118</v>
      </c>
    </row>
    <row r="90" spans="1:7" ht="13.5" thickBot="1">
      <c r="A90" t="s">
        <v>119</v>
      </c>
      <c r="F90" s="53">
        <f>E87</f>
        <v>53348.27927085952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2017-08-21T12:54:09Z</cp:lastPrinted>
  <dcterms:created xsi:type="dcterms:W3CDTF">2008-08-18T07:30:19Z</dcterms:created>
  <dcterms:modified xsi:type="dcterms:W3CDTF">2018-05-14T11:43:54Z</dcterms:modified>
  <cp:category/>
  <cp:version/>
  <cp:contentType/>
  <cp:contentStatus/>
</cp:coreProperties>
</file>