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<sst xmlns="http://schemas.openxmlformats.org/spreadsheetml/2006/main" count="160" uniqueCount="139">
  <si>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</si>
  <si>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</si>
  <si>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</si>
  <si>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</si>
  <si>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</si>
  <si>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</si>
  <si>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</si>
  <si>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</si>
  <si>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</si>
  <si>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</si>
  <si>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</si>
  <si>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</si>
  <si>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</si>
  <si>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</si>
  <si>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</si>
  <si>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</si>
  <si>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</si>
  <si>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</si>
  <si>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</si>
  <si>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</si>
  <si>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</si>
  <si>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</si>
  <si>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</si>
  <si>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</si>
  <si>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</si>
  <si>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</si>
  <si>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</si>
  <si>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</si>
  <si>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</si>
  <si>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</si>
  <si>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</si>
  <si>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</si>
  <si>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</si>
  <si>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</si>
  <si>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</si>
  <si>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</si>
  <si>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</si>
  <si>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</si>
  <si>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</si>
  <si>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</si>
  <si>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</si>
  <si>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</si>
  <si>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</si>
  <si>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</si>
  <si>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</si>
  <si>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</si>
  <si>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</si>
  <si>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</si>
  <si>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</si>
  <si>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</si>
  <si>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</si>
  <si>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</si>
  <si>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</si>
  <si>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</si>
  <si>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</si>
  <si>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</si>
  <si>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</si>
  <si>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</si>
  <si>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</si>
  <si>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</si>
  <si>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</si>
  <si>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</si>
  <si>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</si>
  <si>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</si>
  <si>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</si>
  <si>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</si>
  <si>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</si>
  <si>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</si>
  <si>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</si>
  <si>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</si>
  <si>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</si>
  <si>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</si>
  <si>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</si>
  <si>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</si>
  <si>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</si>
  <si>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</si>
  <si>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</si>
  <si>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</si>
  <si>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</si>
  <si>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</si>
  <si>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</si>
  <si>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</si>
  <si>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</si>
  <si>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</si>
  <si>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</si>
  <si>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</si>
  <si>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</si>
  <si>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</si>
  <si>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</si>
  <si>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</si>
  <si>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</si>
  <si>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</si>
  <si>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</si>
  <si>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</si>
  <si>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</si>
  <si>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</si>
  <si>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</si>
  <si>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</si>
  <si>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</si>
  <si>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</si>
  <si>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</si>
  <si>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</si>
  <si>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</si>
  <si>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</si>
  <si>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</si>
  <si>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</si>
  <si>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</si>
  <si>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</si>
  <si>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</si>
  <si>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</si>
  <si>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</si>
  <si>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</si>
  <si>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</si>
  <si>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</si>
  <si>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</si>
  <si>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</si>
  <si>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</si>
  <si>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</si>
  <si>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</si>
  <si>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</si>
  <si>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</si>
  <si>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</si>
  <si>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</si>
  <si>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</si>
  <si>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</si>
  <si>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</si>
  <si>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</si>
  <si>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</si>
  <si>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</si>
  <si>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</si>
  <si>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</si>
  <si>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</si>
  <si>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</si>
  <si>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</si>
  <si>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промывка, опрессовка системы отопления</t>
  </si>
  <si>
    <t>демонтаж, монтаж эл.узла (1шт)</t>
  </si>
  <si>
    <t>смена ламп (6шт) п-д1,5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</si>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</sst>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L6*126.87*1.202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504.7675194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504.7675194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1906.22175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21.87</v>
      </c>
      <c r="M20" s="34">
        <f>SUM(M6:M19)</f>
        <v>3335.1255737999995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81.95</v>
      </c>
      <c r="M24" s="33">
        <f aca="true" t="shared" si="1" ref="M24:M35">L24*126.87*1.202*1.15</f>
        <v>14371.768261950001</v>
      </c>
    </row>
    <row r="25" spans="1:13" ht="12.75">
      <c r="A25" t="s">
        <v>106</v>
      </c>
      <c r="J25" s="20">
        <v>2</v>
      </c>
      <c r="K25" s="20" t="s">
        <v>135</v>
      </c>
      <c r="L25" s="45">
        <v>3.12</v>
      </c>
      <c r="M25" s="33">
        <f t="shared" si="1"/>
        <v>547.16189112</v>
      </c>
    </row>
    <row r="26" spans="1:13" ht="12.75">
      <c r="A26" t="s">
        <v>107</v>
      </c>
      <c r="J26" s="20">
        <v>3</v>
      </c>
      <c r="K26" s="20" t="s">
        <v>136</v>
      </c>
      <c r="L26" s="25">
        <f>0.06*7.1</f>
        <v>0.426</v>
      </c>
      <c r="M26" s="33">
        <f t="shared" si="1"/>
        <v>74.70864282599999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85.49600000000001</v>
      </c>
      <c r="M36" s="34">
        <f>SUM(M24:M35)</f>
        <v>14993.638795896002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48857.27</v>
      </c>
      <c r="J40" s="20">
        <v>1</v>
      </c>
      <c r="K40" s="20" t="s">
        <v>137</v>
      </c>
      <c r="L40" s="52" t="s">
        <v>138</v>
      </c>
      <c r="M40" s="25">
        <f>6*15</f>
        <v>90</v>
      </c>
    </row>
    <row r="41" spans="1:13" ht="12.75">
      <c r="A41" t="s">
        <v>7</v>
      </c>
      <c r="F41" s="5">
        <v>33132.4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0.6781467732437773</v>
      </c>
      <c r="J42" s="20">
        <v>3</v>
      </c>
      <c r="K42" s="20"/>
      <c r="L42" s="25"/>
      <c r="M42" s="25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34032.4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(5040+810)*1.202</f>
        <v>7031.7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923*1.202</f>
        <v>1109.446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8141.146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6281.435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6281.435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185357</v>
      </c>
      <c r="D58">
        <v>228897.7</v>
      </c>
      <c r="E58">
        <v>3156.5</v>
      </c>
      <c r="F58" s="35">
        <f>C58/D58*E58</f>
        <v>2556.0736106129507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3335.1255737999995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14993.638795896002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90</v>
      </c>
    </row>
    <row r="62" spans="1:6" ht="12.75">
      <c r="A62" t="s">
        <v>22</v>
      </c>
      <c r="F62" s="5">
        <f>M61</f>
        <v>90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0.26</v>
      </c>
      <c r="E65" t="s">
        <v>14</v>
      </c>
      <c r="F65" s="5">
        <f>B65*D65</f>
        <v>820.69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21795.52798030895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0.26</v>
      </c>
      <c r="E70" t="s">
        <v>14</v>
      </c>
      <c r="F70" s="11">
        <f>B70*D70</f>
        <v>820.69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1.12</v>
      </c>
      <c r="E73" t="s">
        <v>14</v>
      </c>
      <c r="F73" s="11">
        <f>B73*D73</f>
        <v>3535.28</v>
      </c>
    </row>
    <row r="74" spans="1:6" ht="12.75">
      <c r="A74" s="4" t="s">
        <v>29</v>
      </c>
      <c r="F74" s="32">
        <f>F70+F73</f>
        <v>4355.97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2.02</v>
      </c>
      <c r="E77" t="s">
        <v>14</v>
      </c>
      <c r="F77" s="5">
        <f>B77*D77</f>
        <v>6376.13</v>
      </c>
    </row>
    <row r="78" spans="1:6" ht="12.75">
      <c r="A78" s="4" t="s">
        <v>32</v>
      </c>
      <c r="F78" s="8">
        <f>SUM(F77)</f>
        <v>6376.13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46950.20898030895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2723.112120857919</v>
      </c>
      <c r="I81" s="7"/>
    </row>
    <row r="82" spans="1:9" ht="12.75">
      <c r="A82" s="1"/>
      <c r="B82" s="36" t="s">
        <v>127</v>
      </c>
      <c r="C82" s="36"/>
      <c r="D82" s="1"/>
      <c r="E82" s="56"/>
      <c r="F82" s="57">
        <v>1839.6</v>
      </c>
      <c r="I82" s="7"/>
    </row>
    <row r="83" spans="1:9" ht="12.75">
      <c r="A83" s="1"/>
      <c r="B83" s="36" t="s">
        <v>128</v>
      </c>
      <c r="C83" s="36"/>
      <c r="D83" s="1"/>
      <c r="E83" s="56"/>
      <c r="F83" s="57">
        <v>347.58</v>
      </c>
      <c r="I83" s="7"/>
    </row>
    <row r="84" spans="1:9" ht="12.75">
      <c r="A84" s="1"/>
      <c r="B84" s="36" t="s">
        <v>129</v>
      </c>
      <c r="C84" s="36"/>
      <c r="D84" s="1"/>
      <c r="E84" s="56"/>
      <c r="F84" s="57">
        <v>2559.37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54419.87110116687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43282</v>
      </c>
      <c r="C87" s="40">
        <v>73304</v>
      </c>
      <c r="D87" s="43">
        <f>F44</f>
        <v>34032.4</v>
      </c>
      <c r="E87" s="43">
        <f>F85</f>
        <v>54419.87110116687</v>
      </c>
      <c r="F87" s="44">
        <f>C87+D87-E87</f>
        <v>52916.52889883312</v>
      </c>
    </row>
    <row r="89" spans="1:6" ht="13.5" thickBot="1">
      <c r="A89" t="s">
        <v>111</v>
      </c>
      <c r="C89" s="54">
        <v>43282</v>
      </c>
      <c r="D89" s="8" t="s">
        <v>112</v>
      </c>
      <c r="E89" s="54">
        <v>43312</v>
      </c>
      <c r="F89" t="s">
        <v>113</v>
      </c>
    </row>
    <row r="90" spans="1:7" ht="13.5" thickBot="1">
      <c r="A90" t="s">
        <v>114</v>
      </c>
      <c r="F90" s="55">
        <f>E87</f>
        <v>54419.87110116687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2017-08-21T12:46:41Z</cp:lastPrinted>
  <dcterms:created xsi:type="dcterms:W3CDTF">2008-08-18T07:30:19Z</dcterms:created>
  <dcterms:modified xsi:type="dcterms:W3CDTF">2018-10-09T06:50:31Z</dcterms:modified>
  <cp:category/>
  <cp:version/>
  <cp:contentType/>
  <cp:contentStatus/>
</cp:coreProperties>
</file>