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<sst xmlns="http://schemas.openxmlformats.org/spreadsheetml/2006/main" count="159" uniqueCount="136">
  <si>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</si>
  <si>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</si>
  <si>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</si>
  <si>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</si>
  <si>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</si>
  <si>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</si>
  <si>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</si>
  <si>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</si>
  <si>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</si>
  <si>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</si>
  <si>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</si>
  <si>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</si>
  <si>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</si>
  <si>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</si>
  <si>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</si>
  <si>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</si>
  <si>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</si>
  <si>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</si>
  <si>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</si>
  <si>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</si>
  <si>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</si>
  <si>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</si>
  <si>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</si>
  <si>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</si>
  <si>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</si>
  <si>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</si>
  <si>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</si>
  <si>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</si>
  <si>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</si>
  <si>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</si>
  <si>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</si>
  <si>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</si>
  <si>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</si>
  <si>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</si>
  <si>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</si>
  <si>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</si>
  <si>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</si>
  <si>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</si>
  <si>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</si>
  <si>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</si>
  <si>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</si>
  <si>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</si>
  <si>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</si>
  <si>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</si>
  <si>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</si>
  <si>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</si>
  <si>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</si>
  <si>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</si>
  <si>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</si>
  <si>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</si>
  <si>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</si>
  <si>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</si>
  <si>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</si>
  <si>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</si>
  <si>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</si>
  <si>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</si>
  <si>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</si>
  <si>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</si>
  <si>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</si>
  <si>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</si>
  <si>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</si>
  <si>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</si>
  <si>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</si>
  <si>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</si>
  <si>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</si>
  <si>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</si>
  <si>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</si>
  <si>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</si>
  <si>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</si>
  <si>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</si>
  <si>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</si>
  <si>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</si>
  <si>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</si>
  <si>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</si>
  <si>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</si>
  <si>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</si>
  <si>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</si>
  <si>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</si>
  <si>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</si>
  <si>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</si>
  <si>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</si>
  <si>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</si>
  <si>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</si>
  <si>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</si>
  <si>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</si>
  <si>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</si>
  <si>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</si>
  <si>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</si>
  <si>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</si>
  <si>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</si>
  <si>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</si>
  <si>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</si>
  <si>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</si>
  <si>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</si>
  <si>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</si>
  <si>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</si>
  <si>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</si>
  <si>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</si>
  <si>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</si>
  <si>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</si>
  <si>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</si>
  <si>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</si>
  <si>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</si>
  <si>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</si>
  <si>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</si>
  <si>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</si>
  <si>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</si>
  <si>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</si>
  <si>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</si>
  <si>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</si>
  <si>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</si>
  <si>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</si>
  <si>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</si>
  <si>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</si>
  <si>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</si>
  <si>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</si>
  <si>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</si>
  <si>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</si>
  <si>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</si>
  <si>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</si>
  <si>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</si>
  <si>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</si>
  <si>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</si>
  <si>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</si>
  <si>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</si>
  <si>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</si>
  <si>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</si>
  <si>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</si>
  <si>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</si>
  <si>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</si>
  <si>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</si>
  <si>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</si>
  <si>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</si>
  <si>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</si>
  <si>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</si>
  <si>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прочистка канализации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</si>
</sst>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L25" sqref="L25"/>
    </sheetView>
  </sheetViews>
  <sheetFormatPr defaultColWidth="9.00390625" defaultRowHeight="12.75"/>
  <cols>
    <col min="1" max="1" width="15.50390625" style="0" customWidth="1"/>
    <col min="3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9</v>
      </c>
      <c r="K2" s="5" t="s">
        <v>133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L6*126.87*1.202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759.4387452000001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762.4887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2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76.24887</v>
      </c>
    </row>
    <row r="20" spans="1:13" ht="12.75">
      <c r="A20" t="s">
        <v>101</v>
      </c>
      <c r="J20" s="20"/>
      <c r="K20" s="27" t="s">
        <v>56</v>
      </c>
      <c r="L20" s="28">
        <f>SUM(L6:L19)</f>
        <v>10.48</v>
      </c>
      <c r="M20" s="32">
        <f>SUM(M6:M19)</f>
        <v>1598.1763151999999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f>0.15*32.2</f>
        <v>4.83</v>
      </c>
      <c r="M24" s="50">
        <f>L24*126.87*1.202*1.15</f>
        <v>847.0486968299999</v>
      </c>
    </row>
    <row r="25" spans="1:13" ht="12.75">
      <c r="A25" t="s">
        <v>105</v>
      </c>
      <c r="J25" s="20">
        <v>2</v>
      </c>
      <c r="K25" s="48"/>
      <c r="L25" s="59"/>
      <c r="M25" s="50">
        <f aca="true" t="shared" si="1" ref="M25:M34">L25*126.87*1.202*1.15</f>
        <v>0</v>
      </c>
    </row>
    <row r="26" spans="1:13" ht="12.75">
      <c r="A26" t="s">
        <v>106</v>
      </c>
      <c r="J26" s="20">
        <v>3</v>
      </c>
      <c r="K26" s="20"/>
      <c r="L26" s="52"/>
      <c r="M26" s="50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4.83</v>
      </c>
      <c r="M35" s="32">
        <f>SUM(M24:M34)</f>
        <v>847.0486968299999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/>
      <c r="L39" s="49"/>
      <c r="M39" s="49"/>
    </row>
    <row r="40" spans="1:13" ht="12.75">
      <c r="A40" s="2" t="s">
        <v>6</v>
      </c>
      <c r="F40" s="11">
        <v>64544.3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63327.71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0.9811510853785694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64627.71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(6100+1100+556)*1.202</f>
        <v>9322.712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(5000+160)*1.202</f>
        <v>6202.32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15525.032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0</v>
      </c>
    </row>
    <row r="54" spans="1:6" ht="12.75">
      <c r="A54" t="s">
        <v>73</v>
      </c>
      <c r="C54" s="13"/>
      <c r="D54" s="43">
        <v>1.99</v>
      </c>
      <c r="E54" s="13" t="s">
        <v>14</v>
      </c>
      <c r="F54" s="11">
        <f>E33*D54</f>
        <v>8908.434000000001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1">
        <f>SUM(F54:F55)</f>
        <v>9406.834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185357</v>
      </c>
      <c r="D58">
        <v>178887</v>
      </c>
      <c r="E58">
        <v>4476.6</v>
      </c>
      <c r="F58" s="33">
        <f>C58/D58*E58</f>
        <v>4638.51004377065</v>
      </c>
    </row>
    <row r="59" spans="1:6" ht="12.75">
      <c r="A59" t="s">
        <v>19</v>
      </c>
      <c r="F59" s="33">
        <f>M20</f>
        <v>1598.1763151999999</v>
      </c>
    </row>
    <row r="60" spans="1:6" ht="12.75">
      <c r="A60" t="s">
        <v>20</v>
      </c>
      <c r="F60" s="11">
        <f>M35</f>
        <v>847.0486968299999</v>
      </c>
    </row>
    <row r="61" spans="1:6" ht="12.75">
      <c r="A61" t="s">
        <v>70</v>
      </c>
      <c r="F61" s="5">
        <v>0</v>
      </c>
    </row>
    <row r="62" spans="1:6" ht="12.75">
      <c r="A62" t="s">
        <v>21</v>
      </c>
      <c r="F62" s="11">
        <f>M53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0.39</v>
      </c>
      <c r="E65" t="s">
        <v>14</v>
      </c>
      <c r="F65" s="11">
        <f>B65*D65</f>
        <v>1745.8740000000003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8829.60905580065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0.25</v>
      </c>
      <c r="E70" t="s">
        <v>14</v>
      </c>
      <c r="F70" s="11">
        <f>B70*D70</f>
        <v>1119.15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0.9</v>
      </c>
      <c r="E73" t="s">
        <v>14</v>
      </c>
      <c r="F73" s="11">
        <f>B73*D73</f>
        <v>4028.9400000000005</v>
      </c>
    </row>
    <row r="74" spans="1:6" ht="12.75">
      <c r="A74" s="4" t="s">
        <v>28</v>
      </c>
      <c r="F74" s="31">
        <f>F70+F73</f>
        <v>5148.09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2.26</v>
      </c>
      <c r="E77" t="s">
        <v>14</v>
      </c>
      <c r="F77" s="11">
        <f>B77*D77</f>
        <v>10117.116</v>
      </c>
    </row>
    <row r="78" spans="1:6" ht="12.75">
      <c r="A78" s="4" t="s">
        <v>30</v>
      </c>
      <c r="F78" s="31">
        <f>SUM(F77)</f>
        <v>10117.116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49026.68105580065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2843.5475012364373</v>
      </c>
      <c r="I81" s="7"/>
    </row>
    <row r="82" spans="1:9" ht="12.75">
      <c r="A82" s="1"/>
      <c r="B82" s="34" t="s">
        <v>128</v>
      </c>
      <c r="C82" s="34"/>
      <c r="D82" s="1"/>
      <c r="E82" s="61"/>
      <c r="F82" s="62">
        <v>2159.34</v>
      </c>
      <c r="I82" s="7"/>
    </row>
    <row r="83" spans="1:9" ht="12.75">
      <c r="A83" s="1"/>
      <c r="B83" s="34" t="s">
        <v>129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130</v>
      </c>
      <c r="C84" s="34"/>
      <c r="D84" s="1"/>
      <c r="E84" s="61"/>
      <c r="F84" s="62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0">
        <f>F80+F81+F82+F83+F84</f>
        <v>54432.68855703709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43344</v>
      </c>
      <c r="C87" s="38">
        <v>229725</v>
      </c>
      <c r="D87" s="41">
        <f>F44</f>
        <v>64627.71</v>
      </c>
      <c r="E87" s="41">
        <f>F85</f>
        <v>54432.68855703709</v>
      </c>
      <c r="F87" s="42">
        <f>C87+D87-E87</f>
        <v>239920.02144296293</v>
      </c>
    </row>
    <row r="89" spans="1:6" ht="13.5" thickBot="1">
      <c r="A89" t="s">
        <v>111</v>
      </c>
      <c r="C89" s="57">
        <v>43344</v>
      </c>
      <c r="D89" s="8" t="s">
        <v>112</v>
      </c>
      <c r="E89" s="57">
        <v>43373</v>
      </c>
      <c r="F89" t="s">
        <v>113</v>
      </c>
    </row>
    <row r="90" spans="1:7" ht="13.5" thickBot="1">
      <c r="A90" t="s">
        <v>114</v>
      </c>
      <c r="F90" s="58">
        <f>E87</f>
        <v>54432.68855703709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2017-08-21T14:16:15Z</cp:lastPrinted>
  <dcterms:created xsi:type="dcterms:W3CDTF">2008-08-18T07:30:19Z</dcterms:created>
  <dcterms:modified xsi:type="dcterms:W3CDTF">2018-12-13T11:07:11Z</dcterms:modified>
  <cp:category/>
  <cp:version/>
  <cp:contentType/>
  <cp:contentStatus/>
</cp:coreProperties>
</file>