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<sst xmlns="http://schemas.openxmlformats.org/spreadsheetml/2006/main" count="162" uniqueCount="139">
  <si>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</si>
  <si>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</si>
  <si>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</si>
  <si>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</si>
  <si>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</si>
  <si>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</si>
  <si>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</si>
  <si>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</si>
  <si>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</si>
  <si>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</si>
  <si>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</si>
  <si>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</si>
  <si>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</si>
  <si>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</si>
  <si>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</si>
  <si>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</si>
  <si>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</si>
  <si>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</si>
  <si>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</si>
  <si>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</si>
  <si>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</si>
  <si>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</si>
  <si>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</si>
  <si>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</si>
  <si>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</si>
  <si>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</si>
  <si>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</si>
  <si>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</si>
  <si>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</si>
  <si>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</si>
  <si>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</si>
  <si>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</si>
  <si>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</si>
  <si>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</si>
  <si>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</si>
  <si>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</si>
  <si>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</si>
  <si>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</si>
  <si>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</si>
  <si>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</si>
  <si>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</si>
  <si>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</si>
  <si>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</si>
  <si>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</si>
  <si>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</si>
  <si>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</si>
  <si>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</si>
  <si>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</si>
  <si>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</si>
  <si>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</si>
  <si>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</si>
  <si>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</si>
  <si>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</si>
  <si>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</si>
  <si>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</si>
  <si>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</si>
  <si>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</si>
  <si>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</si>
  <si>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</si>
  <si>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</si>
  <si>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</si>
  <si>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</si>
  <si>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</si>
  <si>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</si>
  <si>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</si>
  <si>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</si>
  <si>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</si>
  <si>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</si>
  <si>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</si>
  <si>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</si>
  <si>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</si>
  <si>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</si>
  <si>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</si>
  <si>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</si>
  <si>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</si>
  <si>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</si>
  <si>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</si>
  <si>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</si>
  <si>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</si>
  <si>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</si>
  <si>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</si>
  <si>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</si>
  <si>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</si>
  <si>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</si>
  <si>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</si>
  <si>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</si>
  <si>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</si>
  <si>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</si>
  <si>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</si>
  <si>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</si>
  <si>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</si>
  <si>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</si>
  <si>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</si>
  <si>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</si>
  <si>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</si>
  <si>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</si>
  <si>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</si>
  <si>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</si>
  <si>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</si>
  <si>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</si>
  <si>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</si>
  <si>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</si>
  <si>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</si>
  <si>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</si>
  <si>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</si>
  <si>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</si>
  <si>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</si>
  <si>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</si>
  <si>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</si>
  <si>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</si>
  <si>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</si>
  <si>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</si>
  <si>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</si>
  <si>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</si>
  <si>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</si>
  <si>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</si>
  <si>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</si>
  <si>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</si>
  <si>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</si>
  <si>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</si>
  <si>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</si>
  <si>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</si>
  <si>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</si>
  <si>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</si>
  <si>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</si>
  <si>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</si>
  <si>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</si>
  <si>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</si>
  <si>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</si>
  <si>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</si>
  <si>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</si>
  <si>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</si>
  <si>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</si>
  <si>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</si>
  <si>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</si>
  <si>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прочистка вентканалов (10мп) кв.44</t>
  </si>
  <si>
    <t>смена ламп (19шт) п-д3,2,1</t>
  </si>
  <si>
    <t>лампа</t>
  </si>
  <si>
    <t>19шт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</si>
</sst>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4">
        <f>L6*126.87*1.202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4">
        <f t="shared" si="0"/>
        <v>530.6921352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4">
        <f t="shared" si="0"/>
        <v>530.6921352</v>
      </c>
    </row>
    <row r="14" spans="1:13" ht="12.75">
      <c r="A14" t="s">
        <v>96</v>
      </c>
      <c r="J14" s="20">
        <v>5</v>
      </c>
      <c r="K14" s="19" t="s">
        <v>50</v>
      </c>
      <c r="L14" s="25">
        <v>8.39</v>
      </c>
      <c r="M14" s="44">
        <f t="shared" si="0"/>
        <v>1279.4560386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18.1</v>
      </c>
      <c r="M20" s="33">
        <f>SUM(M6:M19)</f>
        <v>2760.2090940000003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8" t="s">
        <v>135</v>
      </c>
      <c r="L24" s="63">
        <f>0.1*18.7</f>
        <v>1.87</v>
      </c>
      <c r="M24" s="55">
        <f>L24*126.87*1.202*1.15</f>
        <v>327.94638986999996</v>
      </c>
    </row>
    <row r="25" spans="1:13" ht="12.75">
      <c r="A25" t="s">
        <v>106</v>
      </c>
      <c r="J25" s="20">
        <v>2</v>
      </c>
      <c r="K25" s="58" t="s">
        <v>136</v>
      </c>
      <c r="L25" s="44">
        <f>0.19*7.1</f>
        <v>1.349</v>
      </c>
      <c r="M25" s="55">
        <f aca="true" t="shared" si="1" ref="M25:M38">L25*126.87*1.202*1.15</f>
        <v>236.57736894899995</v>
      </c>
    </row>
    <row r="26" spans="1:13" ht="12.75">
      <c r="A26" t="s">
        <v>107</v>
      </c>
      <c r="J26" s="20">
        <v>3</v>
      </c>
      <c r="K26" s="58"/>
      <c r="L26" s="64"/>
      <c r="M26" s="55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58"/>
      <c r="L27" s="56"/>
      <c r="M27" s="5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55">
        <f t="shared" si="1"/>
        <v>0</v>
      </c>
    </row>
    <row r="30" spans="10:13" ht="12.75">
      <c r="J30" s="20">
        <v>7</v>
      </c>
      <c r="K30" s="20"/>
      <c r="L30" s="25"/>
      <c r="M30" s="5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3.2190000000000003</v>
      </c>
      <c r="M39" s="33">
        <f>SUM(M24:M38)</f>
        <v>564.5237588189999</v>
      </c>
    </row>
    <row r="40" spans="1:11" ht="12.75">
      <c r="A40" s="2" t="s">
        <v>6</v>
      </c>
      <c r="F40" s="11">
        <f>48333.78+0.01</f>
        <v>48333.79</v>
      </c>
      <c r="K40" s="1" t="s">
        <v>62</v>
      </c>
    </row>
    <row r="41" spans="1:13" ht="12.75">
      <c r="A41" t="s">
        <v>7</v>
      </c>
      <c r="F41" s="5">
        <v>37627.89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0.7785007134760175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57">
        <f>19*14.43</f>
        <v>274.17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38527.89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(5040+810)*1.202</f>
        <v>7031.7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923*1.202</f>
        <v>1109.446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8141.146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6212.978999999999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6212.978999999999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1">
        <v>185357</v>
      </c>
      <c r="D58">
        <v>228897.7</v>
      </c>
      <c r="E58">
        <v>3122.1</v>
      </c>
      <c r="F58" s="34">
        <f>C58/D58*E58</f>
        <v>2528.2171454759045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2760.2090940000003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564.5237588189999</v>
      </c>
      <c r="J60" s="20"/>
      <c r="K60" s="20"/>
      <c r="L60" s="31" t="s">
        <v>65</v>
      </c>
      <c r="M60" s="28">
        <f>SUM(M43:M59)</f>
        <v>274.17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M60</f>
        <v>274.17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3122.1</v>
      </c>
      <c r="C65" t="s">
        <v>13</v>
      </c>
      <c r="D65" s="11">
        <v>0.28</v>
      </c>
      <c r="E65" t="s">
        <v>14</v>
      </c>
      <c r="F65" s="11">
        <f>B65*D65</f>
        <v>874.1880000000001</v>
      </c>
    </row>
    <row r="66" spans="1:6" s="51" customFormat="1" ht="12.75">
      <c r="A66" s="51" t="s">
        <v>77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7001.307998294905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0.25</v>
      </c>
      <c r="E70" t="s">
        <v>14</v>
      </c>
      <c r="F70" s="11">
        <f>B70*D70</f>
        <v>780.525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0.92</v>
      </c>
      <c r="E73" t="s">
        <v>14</v>
      </c>
      <c r="F73" s="11">
        <f>B73*D73</f>
        <v>2872.332</v>
      </c>
    </row>
    <row r="74" spans="1:6" ht="12.75">
      <c r="A74" s="4" t="s">
        <v>29</v>
      </c>
      <c r="F74" s="32">
        <f>F70+F73</f>
        <v>3652.857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2.34</v>
      </c>
      <c r="E77" t="s">
        <v>14</v>
      </c>
      <c r="F77" s="11">
        <f>B77*D77</f>
        <v>7305.713999999999</v>
      </c>
    </row>
    <row r="78" spans="1:6" ht="12.75">
      <c r="A78" s="4" t="s">
        <v>32</v>
      </c>
      <c r="F78" s="32">
        <f>SUM(F77)</f>
        <v>7305.713999999999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32314.003998294906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1874.2122319011044</v>
      </c>
      <c r="I81" s="7"/>
    </row>
    <row r="82" spans="1:9" ht="12.75">
      <c r="A82" s="1"/>
      <c r="B82" s="35" t="s">
        <v>128</v>
      </c>
      <c r="C82" s="35"/>
      <c r="D82" s="1"/>
      <c r="E82" s="61"/>
      <c r="F82" s="62">
        <v>1734.48</v>
      </c>
      <c r="I82" s="7"/>
    </row>
    <row r="83" spans="1:9" ht="12.75">
      <c r="A83" s="1"/>
      <c r="B83" s="35" t="s">
        <v>129</v>
      </c>
      <c r="C83" s="35"/>
      <c r="D83" s="1"/>
      <c r="E83" s="61"/>
      <c r="F83" s="62">
        <v>343.59</v>
      </c>
      <c r="I83" s="7"/>
    </row>
    <row r="84" spans="1:9" ht="12.75">
      <c r="A84" s="1"/>
      <c r="B84" s="35" t="s">
        <v>130</v>
      </c>
      <c r="C84" s="35"/>
      <c r="D84" s="1"/>
      <c r="E84" s="61"/>
      <c r="F84" s="62">
        <f>1518.99+270.65</f>
        <v>1789.6399999999999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38055.92623019601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43313</v>
      </c>
      <c r="C87" s="39">
        <v>-97147</v>
      </c>
      <c r="D87" s="42">
        <f>F44</f>
        <v>38527.89</v>
      </c>
      <c r="E87" s="42">
        <f>F85</f>
        <v>38055.92623019601</v>
      </c>
      <c r="F87" s="43">
        <f>C87+D87-E87</f>
        <v>-96675.03623019601</v>
      </c>
    </row>
    <row r="89" spans="1:6" ht="12.75">
      <c r="A89" t="s">
        <v>111</v>
      </c>
      <c r="C89" s="53">
        <v>43313</v>
      </c>
      <c r="D89" s="8" t="s">
        <v>112</v>
      </c>
      <c r="E89" s="53">
        <v>43343</v>
      </c>
      <c r="F89" t="s">
        <v>113</v>
      </c>
    </row>
    <row r="90" spans="1:7" ht="12.75">
      <c r="A90" t="s">
        <v>114</v>
      </c>
      <c r="F90" s="54">
        <f>E87</f>
        <v>38055.92623019601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2017-08-21T12:46:48Z</cp:lastPrinted>
  <dcterms:created xsi:type="dcterms:W3CDTF">2008-08-18T07:30:19Z</dcterms:created>
  <dcterms:modified xsi:type="dcterms:W3CDTF">2018-11-09T10:24:23Z</dcterms:modified>
  <cp:category/>
  <cp:version/>
  <cp:contentType/>
  <cp:contentStatus/>
</cp:coreProperties>
</file>