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<sst xmlns="http://schemas.openxmlformats.org/spreadsheetml/2006/main" count="164" uniqueCount="141">
  <si>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</si>
  <si>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</si>
  <si>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</si>
  <si>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</si>
  <si>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</si>
  <si>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</si>
  <si>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</si>
  <si>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</si>
  <si>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</si>
  <si>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</si>
  <si>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</si>
  <si>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</si>
  <si>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</si>
  <si>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</si>
  <si>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</si>
  <si>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</si>
  <si>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</si>
  <si>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</si>
  <si>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</si>
  <si>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</si>
  <si>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</si>
  <si>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</si>
  <si>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</si>
  <si>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</si>
  <si>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</si>
  <si>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</si>
  <si>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</si>
  <si>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</si>
  <si>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</si>
  <si>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</si>
  <si>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</si>
  <si>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</si>
  <si>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</si>
  <si>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</si>
  <si>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</si>
  <si>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</si>
  <si>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</si>
  <si>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</si>
  <si>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</si>
  <si>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</si>
  <si>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</si>
  <si>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</si>
  <si>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</si>
  <si>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</si>
  <si>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</si>
  <si>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</si>
  <si>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</si>
  <si>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</si>
  <si>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</si>
  <si>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</si>
  <si>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</si>
  <si>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</si>
  <si>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</si>
  <si>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</si>
  <si>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</si>
  <si>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</si>
  <si>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</si>
  <si>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</si>
  <si>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</si>
  <si>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</si>
  <si>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</si>
  <si>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</si>
  <si>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</si>
  <si>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</si>
  <si>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</si>
  <si>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</si>
  <si>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</si>
  <si>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</si>
  <si>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</si>
  <si>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</si>
  <si>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</si>
  <si>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</si>
  <si>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</si>
  <si>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</si>
  <si>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</si>
  <si>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</si>
  <si>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</si>
  <si>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</si>
  <si>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</si>
  <si>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</si>
  <si>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</si>
  <si>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</si>
  <si>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</si>
  <si>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</si>
  <si>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</si>
  <si>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</si>
  <si>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</si>
  <si>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</si>
  <si>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</si>
  <si>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</si>
  <si>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</si>
  <si>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</si>
  <si>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</si>
  <si>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</si>
  <si>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</si>
  <si>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</si>
  <si>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</si>
  <si>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</si>
  <si>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</si>
  <si>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</si>
  <si>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</si>
  <si>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</si>
  <si>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</si>
  <si>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</si>
  <si>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</si>
  <si>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</si>
  <si>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</si>
  <si>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</si>
  <si>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</si>
  <si>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</si>
  <si>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</si>
  <si>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</si>
  <si>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</si>
  <si>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</si>
  <si>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</si>
  <si>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</si>
  <si>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</si>
  <si>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</si>
  <si>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</si>
  <si>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</si>
  <si>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</si>
  <si>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</si>
  <si>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</si>
  <si>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</si>
  <si>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</si>
  <si>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</si>
  <si>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</si>
  <si>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</si>
  <si>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</si>
  <si>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</si>
  <si>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</si>
  <si>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</si>
  <si>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</si>
  <si>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</si>
  <si>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</si>
  <si>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</si>
  <si>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</si>
  <si>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прочистка канализации</t>
  </si>
  <si>
    <t>смена ламп (8шт)</t>
  </si>
  <si>
    <t>лампа</t>
  </si>
  <si>
    <t>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</si>
</sst>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567.2915928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567.2915928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343.119915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10.190000000000001</v>
      </c>
      <c r="M20" s="33">
        <f>SUM(M6:M19)</f>
        <v>1553.9519705999999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137</v>
      </c>
      <c r="L24" s="34">
        <v>4.83</v>
      </c>
      <c r="M24" s="32">
        <f>L24*126.87*1.202*1.15</f>
        <v>847.0486968299999</v>
      </c>
    </row>
    <row r="25" spans="1:13" ht="12.75">
      <c r="A25" t="s">
        <v>107</v>
      </c>
      <c r="J25" s="20">
        <v>2</v>
      </c>
      <c r="K25" s="20" t="s">
        <v>138</v>
      </c>
      <c r="L25" s="34">
        <f>0.08*7.1</f>
        <v>0.568</v>
      </c>
      <c r="M25" s="32">
        <f aca="true" t="shared" si="1" ref="M25:M37">L25*126.87*1.202*1.15</f>
        <v>99.61152376799998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5.398</v>
      </c>
      <c r="M38" s="33">
        <f>SUM(M24:M37)</f>
        <v>946.6602205979999</v>
      </c>
    </row>
    <row r="39" spans="1:11" ht="12.75">
      <c r="A39" s="2" t="s">
        <v>6</v>
      </c>
      <c r="F39" s="11">
        <v>52369.02</v>
      </c>
      <c r="K39" s="1" t="s">
        <v>62</v>
      </c>
    </row>
    <row r="40" spans="1:13" ht="12.75">
      <c r="A40" t="s">
        <v>7</v>
      </c>
      <c r="F40" s="5">
        <v>53550.35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1.0225578023037285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139</v>
      </c>
      <c r="L42" s="25" t="s">
        <v>140</v>
      </c>
      <c r="M42" s="34">
        <f>8*14</f>
        <v>112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54450.35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5000*1.202</f>
        <v>6010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2500*1.202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9015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6896.544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11">
        <f>B54*D54</f>
        <v>514.8000000000001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7411.344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184596</v>
      </c>
      <c r="D57">
        <v>228897.7</v>
      </c>
      <c r="E57">
        <v>3465.6</v>
      </c>
      <c r="F57" s="35">
        <f>C57/D57*E57</f>
        <v>2794.855071064497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1553.9519705999999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946.6602205979999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0*600*1.202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112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0.25</v>
      </c>
      <c r="E64" t="s">
        <v>14</v>
      </c>
      <c r="F64" s="11">
        <f>B64*D64</f>
        <v>866.4</v>
      </c>
      <c r="J64" s="20">
        <v>23</v>
      </c>
      <c r="K64" s="20"/>
      <c r="L64" s="25"/>
      <c r="M64" s="25"/>
    </row>
    <row r="65" spans="1:13" ht="12.75">
      <c r="A65" s="52" t="s">
        <v>75</v>
      </c>
      <c r="B65" s="52"/>
      <c r="C65" s="52"/>
      <c r="D65" s="53"/>
      <c r="E65" s="52"/>
      <c r="F65" s="53">
        <v>0</v>
      </c>
      <c r="J65" s="20">
        <v>24</v>
      </c>
      <c r="K65" s="20"/>
      <c r="L65" s="25"/>
      <c r="M65" s="25"/>
    </row>
    <row r="66" spans="1:13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  <c r="J66" s="20"/>
      <c r="K66" s="20"/>
      <c r="L66" s="30" t="s">
        <v>65</v>
      </c>
      <c r="M66" s="33">
        <f>SUM(M42:M65)</f>
        <v>112</v>
      </c>
    </row>
    <row r="67" spans="1:6" ht="12.75">
      <c r="A67" s="4" t="s">
        <v>25</v>
      </c>
      <c r="B67" s="10"/>
      <c r="C67" s="10"/>
      <c r="F67" s="31">
        <f>SUM(F57:F66)</f>
        <v>6273.867262262496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0.28</v>
      </c>
      <c r="E69" t="s">
        <v>14</v>
      </c>
      <c r="F69" s="11">
        <f>B69*D69</f>
        <v>970.368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1.13</v>
      </c>
      <c r="E72" t="s">
        <v>14</v>
      </c>
      <c r="F72" s="11">
        <f>B72*D72</f>
        <v>3916.1279999999997</v>
      </c>
    </row>
    <row r="73" spans="1:6" ht="12.75">
      <c r="A73" s="4" t="s">
        <v>29</v>
      </c>
      <c r="F73" s="31">
        <f>F69+F72</f>
        <v>4886.496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2.27</v>
      </c>
      <c r="E76" t="s">
        <v>14</v>
      </c>
      <c r="F76" s="11">
        <f>B76*D76</f>
        <v>7866.912</v>
      </c>
    </row>
    <row r="77" spans="1:6" ht="12.75">
      <c r="A77" s="4" t="s">
        <v>32</v>
      </c>
      <c r="F77" s="31">
        <f>SUM(F76)</f>
        <v>7866.912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35453.619262262495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2056.3099172112247</v>
      </c>
    </row>
    <row r="81" spans="1:6" ht="12.75">
      <c r="A81" s="1"/>
      <c r="B81" s="37" t="s">
        <v>129</v>
      </c>
      <c r="C81" s="37"/>
      <c r="D81" s="1"/>
      <c r="E81" s="58"/>
      <c r="F81" s="59">
        <v>2612.5</v>
      </c>
    </row>
    <row r="82" spans="1:6" ht="12.75">
      <c r="A82" s="1"/>
      <c r="B82" s="37" t="s">
        <v>130</v>
      </c>
      <c r="C82" s="37"/>
      <c r="D82" s="1"/>
      <c r="E82" s="58"/>
      <c r="F82" s="59">
        <v>520.4</v>
      </c>
    </row>
    <row r="83" spans="1:6" ht="12.75">
      <c r="A83" s="1"/>
      <c r="B83" s="37" t="s">
        <v>131</v>
      </c>
      <c r="C83" s="37"/>
      <c r="D83" s="1"/>
      <c r="E83" s="58"/>
      <c r="F83" s="59">
        <v>3329.17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43971.99917947372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135</v>
      </c>
    </row>
    <row r="86" spans="1:6" ht="12.75">
      <c r="A86" s="13"/>
      <c r="B86" s="40">
        <v>43160</v>
      </c>
      <c r="C86" s="41">
        <v>-192400</v>
      </c>
      <c r="D86" s="43">
        <f>F43</f>
        <v>54450.35</v>
      </c>
      <c r="E86" s="43">
        <f>F84</f>
        <v>43971.99917947372</v>
      </c>
      <c r="F86" s="44">
        <f>C86+D86-E86</f>
        <v>-181921.64917947372</v>
      </c>
    </row>
    <row r="88" spans="1:6" ht="13.5" thickBot="1">
      <c r="A88" t="s">
        <v>112</v>
      </c>
      <c r="C88" s="55">
        <v>43160</v>
      </c>
      <c r="D88" s="8" t="s">
        <v>113</v>
      </c>
      <c r="E88" s="55" t="s">
        <v>136</v>
      </c>
      <c r="F88" t="s">
        <v>114</v>
      </c>
    </row>
    <row r="89" spans="1:7" ht="13.5" thickBot="1">
      <c r="A89" t="s">
        <v>115</v>
      </c>
      <c r="F89" s="56">
        <f>E86</f>
        <v>43971.99917947372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2017-08-21T12:53:59Z</cp:lastPrinted>
  <dcterms:created xsi:type="dcterms:W3CDTF">2008-08-18T07:30:19Z</dcterms:created>
  <dcterms:modified xsi:type="dcterms:W3CDTF">2018-05-14T11:43:13Z</dcterms:modified>
  <cp:category/>
  <cp:version/>
  <cp:contentType/>
  <cp:contentStatus/>
</cp:coreProperties>
</file>