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<sst xmlns="http://schemas.openxmlformats.org/spreadsheetml/2006/main" count="165" uniqueCount="141">
  <si>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</si>
  <si>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</si>
  <si>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</si>
  <si>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</si>
  <si>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</si>
  <si>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</si>
  <si>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</si>
  <si>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</si>
  <si>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</si>
  <si>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</si>
  <si>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</si>
  <si>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</si>
  <si>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</si>
  <si>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</si>
  <si>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</si>
  <si>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</si>
  <si>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</si>
  <si>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</si>
  <si>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</si>
  <si>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</si>
  <si>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</si>
  <si>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</si>
  <si>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</si>
  <si>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</si>
  <si>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</si>
  <si>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</si>
  <si>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</si>
  <si>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</si>
  <si>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</si>
  <si>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</si>
  <si>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</si>
  <si>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</si>
  <si>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</si>
  <si>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</si>
  <si>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</si>
  <si>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</si>
  <si>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</si>
  <si>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</si>
  <si>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</si>
  <si>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</si>
  <si>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</si>
  <si>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</si>
  <si>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</si>
  <si>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</si>
  <si>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</si>
  <si>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</si>
  <si>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</si>
  <si>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</si>
  <si>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</si>
  <si>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</si>
  <si>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</si>
  <si>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</si>
  <si>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</si>
  <si>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</si>
  <si>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</si>
  <si>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</si>
  <si>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</si>
  <si>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</si>
  <si>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</si>
  <si>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</si>
  <si>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</si>
  <si>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</si>
  <si>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</si>
  <si>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</si>
  <si>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</si>
  <si>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</si>
  <si>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</si>
  <si>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</si>
  <si>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</si>
  <si>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</si>
  <si>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</si>
  <si>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</si>
  <si>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</si>
  <si>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</si>
  <si>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</si>
  <si>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</si>
  <si>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</si>
  <si>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</si>
  <si>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</si>
  <si>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</si>
  <si>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</si>
  <si>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</si>
  <si>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</si>
  <si>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</si>
  <si>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</si>
  <si>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</si>
  <si>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</si>
  <si>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</si>
  <si>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</si>
  <si>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</si>
  <si>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</si>
  <si>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</si>
  <si>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</si>
  <si>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</si>
  <si>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</si>
  <si>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</si>
  <si>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</si>
  <si>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</si>
  <si>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</si>
  <si>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</si>
  <si>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</si>
  <si>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</si>
  <si>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</si>
  <si>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</si>
  <si>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</si>
  <si>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</si>
  <si>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</si>
  <si>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</si>
  <si>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</si>
  <si>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</si>
  <si>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</si>
  <si>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</si>
  <si>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</si>
  <si>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</si>
  <si>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</si>
  <si>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</si>
  <si>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</si>
  <si>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</si>
  <si>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</si>
  <si>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</si>
  <si>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</si>
  <si>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</si>
  <si>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</si>
  <si>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</si>
  <si>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</si>
  <si>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</si>
  <si>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</si>
  <si>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</si>
  <si>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</si>
  <si>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</si>
  <si>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</si>
  <si>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</si>
  <si>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</si>
  <si>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</si>
  <si>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</si>
  <si>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</si>
  <si>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обработка тех.подполья</t>
  </si>
  <si>
    <t>дихлофос</t>
  </si>
  <si>
    <t>2шт</t>
  </si>
  <si>
    <t xml:space="preserve">смена ламп (2шт) 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</si>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</sst>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4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1.9</v>
      </c>
      <c r="M16" s="47">
        <f t="shared" si="0"/>
        <v>289.745706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12.26</v>
      </c>
      <c r="M20" s="33">
        <f>SUM(M6:M19)</f>
        <v>1869.6222923999999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2</v>
      </c>
      <c r="M24" s="32">
        <f>L24*126.87*1.202*1.15</f>
        <v>350.74480199999994</v>
      </c>
    </row>
    <row r="25" spans="1:13" ht="12.75">
      <c r="A25" t="s">
        <v>106</v>
      </c>
      <c r="J25" s="20">
        <v>2</v>
      </c>
      <c r="K25" s="20" t="s">
        <v>139</v>
      </c>
      <c r="L25" s="25">
        <f>0.02*7.1</f>
        <v>0.142</v>
      </c>
      <c r="M25" s="32">
        <f aca="true" t="shared" si="1" ref="M25:M36">L25*126.87*1.202*1.15</f>
        <v>24.902880941999996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2.142</v>
      </c>
      <c r="M37" s="33">
        <f>SUM(M24:M36)</f>
        <v>375.64768294199996</v>
      </c>
    </row>
    <row r="38" ht="12.75">
      <c r="K38" s="1" t="s">
        <v>61</v>
      </c>
    </row>
    <row r="39" spans="1:13" ht="12.75">
      <c r="A39" s="2" t="s">
        <v>6</v>
      </c>
      <c r="F39" s="11">
        <f>53311-4.61</f>
        <v>53306.39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49970.92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0.9374283270729832</v>
      </c>
      <c r="J41" s="20">
        <v>1</v>
      </c>
      <c r="K41" s="20" t="s">
        <v>137</v>
      </c>
      <c r="L41" s="25" t="s">
        <v>138</v>
      </c>
      <c r="M41" s="25">
        <f>2*76.8</f>
        <v>153.6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140</v>
      </c>
      <c r="L42" s="25" t="s">
        <v>138</v>
      </c>
      <c r="M42" s="25">
        <f>2*13.96</f>
        <v>27.92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51270.92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6250*1.202</f>
        <v>7512.5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2900*1.202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10998.3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1.99</v>
      </c>
      <c r="E53" s="13" t="s">
        <v>14</v>
      </c>
      <c r="F53" s="11">
        <f>E32*D53</f>
        <v>6911.2699999999995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6911.2699999999995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179267</v>
      </c>
      <c r="D57">
        <v>228897.7</v>
      </c>
      <c r="E57">
        <v>3473</v>
      </c>
      <c r="F57" s="34">
        <f>C57/D57*E57</f>
        <v>2719.9674396029313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1869.6222923999999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375.64768294199996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181.51999999999998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0.28</v>
      </c>
      <c r="E64" t="s">
        <v>14</v>
      </c>
      <c r="F64" s="11">
        <f>B64*D64</f>
        <v>972.44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6119.197414944931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0.99</v>
      </c>
      <c r="E72" t="s">
        <v>14</v>
      </c>
      <c r="F72" s="11">
        <f>B72*D72</f>
        <v>3438.27</v>
      </c>
      <c r="J72" s="20"/>
      <c r="K72" s="20"/>
      <c r="L72" s="30" t="s">
        <v>64</v>
      </c>
      <c r="M72" s="33">
        <f>SUM(M41:M71)</f>
        <v>181.51999999999998</v>
      </c>
    </row>
    <row r="73" spans="1:6" ht="12.75">
      <c r="A73" s="4" t="s">
        <v>29</v>
      </c>
      <c r="F73" s="31">
        <f>F69+F72</f>
        <v>4271.79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2.01</v>
      </c>
      <c r="E76" t="s">
        <v>14</v>
      </c>
      <c r="F76" s="11">
        <f>B76*D76</f>
        <v>6980.73</v>
      </c>
    </row>
    <row r="77" spans="1:6" ht="12.75">
      <c r="A77" s="4" t="s">
        <v>31</v>
      </c>
      <c r="F77" s="8">
        <f>SUM(F76)</f>
        <v>6980.73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35281.287414944934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2046.314670066806</v>
      </c>
    </row>
    <row r="81" spans="1:6" ht="12.75">
      <c r="A81" s="1"/>
      <c r="B81" s="35" t="s">
        <v>129</v>
      </c>
      <c r="C81" s="35"/>
      <c r="D81" s="1"/>
      <c r="E81" s="56"/>
      <c r="F81" s="57">
        <v>2470.3</v>
      </c>
    </row>
    <row r="82" spans="1:6" ht="12.75">
      <c r="A82" s="1"/>
      <c r="B82" s="35" t="s">
        <v>130</v>
      </c>
      <c r="C82" s="35"/>
      <c r="D82" s="1"/>
      <c r="E82" s="56"/>
      <c r="F82" s="57">
        <v>486.05</v>
      </c>
    </row>
    <row r="83" spans="1:6" ht="12.75">
      <c r="A83" s="1"/>
      <c r="B83" s="35" t="s">
        <v>131</v>
      </c>
      <c r="C83" s="35"/>
      <c r="D83" s="1"/>
      <c r="E83" s="56"/>
      <c r="F83" s="57">
        <v>3090.15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43374.10208501175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43191</v>
      </c>
      <c r="C86" s="39">
        <v>87906</v>
      </c>
      <c r="D86" s="42">
        <f>F43</f>
        <v>51270.92</v>
      </c>
      <c r="E86" s="42">
        <f>F84</f>
        <v>43374.10208501175</v>
      </c>
      <c r="F86" s="43">
        <f>C86+D86-E86</f>
        <v>95802.81791498823</v>
      </c>
    </row>
    <row r="88" spans="1:7" ht="13.5" thickBot="1">
      <c r="A88" t="s">
        <v>111</v>
      </c>
      <c r="C88" s="52">
        <v>43191</v>
      </c>
      <c r="D88" s="8" t="s">
        <v>112</v>
      </c>
      <c r="E88" s="52">
        <v>43220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43374.10208501175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2018-06-26T12:56:46Z</dcterms:modified>
  <cp:category/>
  <cp:version/>
  <cp:contentType/>
  <cp:contentStatus/>
</cp:coreProperties>
</file>