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<sst xmlns="http://schemas.openxmlformats.org/spreadsheetml/2006/main" count="159" uniqueCount="138">
  <si>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</si>
  <si>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</si>
  <si>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</si>
  <si>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</si>
  <si>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</si>
  <si>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</si>
  <si>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</si>
  <si>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</si>
  <si>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</si>
  <si>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</si>
  <si>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</si>
  <si>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</si>
  <si>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</si>
  <si>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</si>
  <si>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</si>
  <si>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</si>
  <si>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</si>
  <si>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</si>
  <si>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</si>
  <si>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</si>
  <si>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</si>
  <si>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</si>
  <si>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</si>
  <si>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</si>
  <si>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</si>
  <si>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</si>
  <si>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</si>
  <si>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</si>
  <si>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</si>
  <si>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</si>
  <si>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</si>
  <si>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</si>
  <si>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</si>
  <si>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</si>
  <si>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</si>
  <si>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</si>
  <si>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</si>
  <si>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</si>
  <si>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</si>
  <si>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</si>
  <si>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</si>
  <si>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</si>
  <si>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</si>
  <si>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</si>
  <si>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</si>
  <si>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</si>
  <si>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</si>
  <si>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</si>
  <si>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</si>
  <si>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</si>
  <si>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</si>
  <si>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</si>
  <si>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</si>
  <si>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</si>
  <si>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</si>
  <si>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</si>
  <si>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</si>
  <si>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</si>
  <si>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</si>
  <si>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</si>
  <si>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</si>
  <si>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</si>
  <si>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</si>
  <si>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</si>
  <si>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</si>
  <si>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</si>
  <si>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</si>
  <si>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</si>
  <si>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</si>
  <si>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</si>
  <si>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</si>
  <si>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</si>
  <si>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</si>
  <si>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</si>
  <si>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</si>
  <si>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</si>
  <si>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</si>
  <si>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</si>
  <si>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</si>
  <si>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</si>
  <si>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</si>
  <si>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</si>
  <si>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</si>
  <si>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</si>
  <si>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</si>
  <si>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</si>
  <si>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</si>
  <si>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</si>
  <si>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</si>
  <si>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</si>
  <si>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</si>
  <si>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</si>
  <si>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</si>
  <si>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</si>
  <si>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</si>
  <si>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</si>
  <si>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</si>
  <si>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</si>
  <si>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</si>
  <si>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</si>
  <si>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</si>
  <si>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</si>
  <si>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</si>
  <si>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</si>
  <si>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</si>
  <si>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</si>
  <si>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</si>
  <si>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</si>
  <si>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</si>
  <si>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</si>
  <si>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</si>
  <si>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</si>
  <si>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</si>
  <si>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</si>
  <si>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</si>
  <si>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</si>
  <si>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</si>
  <si>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</si>
  <si>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</si>
  <si>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</si>
  <si>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</si>
  <si>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</si>
  <si>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</si>
  <si>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</si>
  <si>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</si>
  <si>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</si>
  <si>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</si>
  <si>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</si>
  <si>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</si>
  <si>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</si>
  <si>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</si>
  <si>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</si>
  <si>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</si>
  <si>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</si>
  <si>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</si>
  <si>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смена ламп (3шт) п-д3,4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</si>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</sst>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2.61</v>
      </c>
      <c r="M6" s="45">
        <f>L6*126.87*1.202</f>
        <v>398.01910139999995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570.3415476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570.3415476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12.5</v>
      </c>
      <c r="M17" s="45">
        <f t="shared" si="0"/>
        <v>1906.22175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56</v>
      </c>
      <c r="L20" s="28">
        <f>SUM(L6:L19)</f>
        <v>25.34</v>
      </c>
      <c r="M20" s="34">
        <f>SUM(M6:M19)</f>
        <v>3864.2927316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59">
        <f>0.03*7.1</f>
        <v>0.213</v>
      </c>
      <c r="M24" s="33">
        <f>L24*126.87*1.202*1.15</f>
        <v>37.354321412999994</v>
      </c>
    </row>
    <row r="25" spans="1:13" ht="12.75">
      <c r="A25" t="s">
        <v>106</v>
      </c>
      <c r="J25" s="20">
        <v>2</v>
      </c>
      <c r="K25" s="20"/>
      <c r="L25" s="45"/>
      <c r="M25" s="33">
        <f aca="true" t="shared" si="1" ref="M25:M38">L25*126.87*1.202*1.15</f>
        <v>0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0.213</v>
      </c>
      <c r="M39" s="34">
        <f>SUM(M24:M38)</f>
        <v>37.354321412999994</v>
      </c>
    </row>
    <row r="40" spans="1:11" ht="12.75">
      <c r="A40" s="2" t="s">
        <v>6</v>
      </c>
      <c r="F40" s="11">
        <f>52671.81-3.63</f>
        <v>52668.18</v>
      </c>
      <c r="K40" s="1" t="s">
        <v>60</v>
      </c>
    </row>
    <row r="41" spans="1:13" ht="12.75">
      <c r="A41" t="s">
        <v>7</v>
      </c>
      <c r="F41" s="5">
        <v>38778.51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0.736279666394396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3*13.96</f>
        <v>41.88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39678.51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5850*1.202</f>
        <v>7031.7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3083.3*1.202</f>
        <v>3706.1266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10737.8266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6810.775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6810.775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179267</v>
      </c>
      <c r="D58">
        <v>228897.7</v>
      </c>
      <c r="E58">
        <v>3422.5</v>
      </c>
      <c r="F58" s="35">
        <f>C58/D58*E58</f>
        <v>2680.417092439111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3864.2927316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37.354321412999994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41.88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0.28</v>
      </c>
      <c r="E65" t="s">
        <v>14</v>
      </c>
      <c r="F65" s="5">
        <f>B65*D65</f>
        <v>958.3000000000001</v>
      </c>
      <c r="J65" s="20">
        <v>23</v>
      </c>
      <c r="K65" s="20"/>
      <c r="L65" s="25"/>
      <c r="M65" s="25"/>
    </row>
    <row r="66" spans="1:13" s="51" customFormat="1" ht="12.75">
      <c r="A66" s="51" t="s">
        <v>78</v>
      </c>
      <c r="D66" s="55"/>
      <c r="F66" s="56">
        <v>0</v>
      </c>
      <c r="J66" s="20"/>
      <c r="K66" s="20"/>
      <c r="L66" s="31" t="s">
        <v>63</v>
      </c>
      <c r="M66" s="28">
        <f>SUM(M43:M65)</f>
        <v>41.88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7582.244145452112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0.99</v>
      </c>
      <c r="E73" t="s">
        <v>14</v>
      </c>
      <c r="F73" s="11">
        <f>B73*D73</f>
        <v>3388.275</v>
      </c>
    </row>
    <row r="74" spans="1:13" ht="12.75">
      <c r="A74" s="4" t="s">
        <v>27</v>
      </c>
      <c r="F74" s="32">
        <f>F70+F73</f>
        <v>4209.675</v>
      </c>
      <c r="J74" s="51"/>
      <c r="K74" s="51"/>
      <c r="L74" s="51"/>
      <c r="M74" s="51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2.01</v>
      </c>
      <c r="E77" t="s">
        <v>14</v>
      </c>
      <c r="F77" s="5">
        <f>B77*D77</f>
        <v>6879.224999999999</v>
      </c>
    </row>
    <row r="78" spans="1:6" ht="12.75">
      <c r="A78" s="4" t="s">
        <v>30</v>
      </c>
      <c r="F78" s="8">
        <f>SUM(F77)</f>
        <v>6879.224999999999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36219.74574545211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2100.7452532362227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2524.72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3663.95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45022.990998688336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43191</v>
      </c>
      <c r="C87" s="40">
        <v>-74069</v>
      </c>
      <c r="D87" s="43">
        <f>F44</f>
        <v>39678.51</v>
      </c>
      <c r="E87" s="43">
        <f>F85</f>
        <v>45022.990998688336</v>
      </c>
      <c r="F87" s="44">
        <f>C87+D87-E87</f>
        <v>-79413.48099868833</v>
      </c>
    </row>
    <row r="89" spans="1:6" ht="13.5" thickBot="1">
      <c r="A89" t="s">
        <v>111</v>
      </c>
      <c r="C89" s="53">
        <v>43191</v>
      </c>
      <c r="D89" s="8" t="s">
        <v>112</v>
      </c>
      <c r="E89" s="53">
        <v>43220</v>
      </c>
      <c r="F89" t="s">
        <v>113</v>
      </c>
    </row>
    <row r="90" spans="1:7" ht="13.5" thickBot="1">
      <c r="A90" t="s">
        <v>114</v>
      </c>
      <c r="F90" s="54">
        <f>E87</f>
        <v>45022.990998688336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2018-06-27T06:46:29Z</dcterms:modified>
  <cp:category/>
  <cp:version/>
  <cp:contentType/>
  <cp:contentStatus/>
</cp:coreProperties>
</file>