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<sst xmlns="http://schemas.openxmlformats.org/spreadsheetml/2006/main" count="161" uniqueCount="138">
  <si>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</si>
  <si>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</si>
  <si>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</si>
  <si>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</si>
  <si>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</si>
  <si>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</si>
  <si>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</si>
  <si>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</si>
  <si>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</si>
  <si>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</si>
  <si>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</si>
  <si>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</si>
  <si>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</si>
  <si>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</si>
  <si>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</si>
  <si>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</si>
  <si>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</si>
  <si>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</si>
  <si>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</si>
  <si>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</si>
  <si>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</si>
  <si>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</si>
  <si>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</si>
  <si>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</si>
  <si>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</si>
  <si>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</si>
  <si>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</si>
  <si>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</si>
  <si>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</si>
  <si>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</si>
  <si>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</si>
  <si>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</si>
  <si>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</si>
  <si>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</si>
  <si>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</si>
  <si>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</si>
  <si>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</si>
  <si>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</si>
  <si>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</si>
  <si>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</si>
  <si>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</si>
  <si>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</si>
  <si>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</si>
  <si>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</si>
  <si>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</si>
  <si>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</si>
  <si>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</si>
  <si>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</si>
  <si>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</si>
  <si>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</si>
  <si>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</si>
  <si>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</si>
  <si>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</si>
  <si>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</si>
  <si>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</si>
  <si>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</si>
  <si>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</si>
  <si>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</si>
  <si>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</si>
  <si>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</si>
  <si>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</si>
  <si>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</si>
  <si>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</si>
  <si>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</si>
  <si>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</si>
  <si>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</si>
  <si>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</si>
  <si>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</si>
  <si>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</si>
  <si>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</si>
  <si>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</si>
  <si>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</si>
  <si>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</si>
  <si>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</si>
  <si>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</si>
  <si>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</si>
  <si>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</si>
  <si>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</si>
  <si>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</si>
  <si>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</si>
  <si>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</si>
  <si>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</si>
  <si>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</si>
  <si>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</si>
  <si>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</si>
  <si>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</si>
  <si>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</si>
  <si>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</si>
  <si>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</si>
  <si>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</si>
  <si>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</si>
  <si>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</si>
  <si>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</si>
  <si>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</si>
  <si>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</si>
  <si>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</si>
  <si>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</si>
  <si>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</si>
  <si>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</si>
  <si>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</si>
  <si>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</si>
  <si>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</si>
  <si>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</si>
  <si>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</si>
  <si>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</si>
  <si>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</si>
  <si>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</si>
  <si>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</si>
  <si>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</si>
  <si>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</si>
  <si>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</si>
  <si>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</si>
  <si>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</si>
  <si>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</si>
  <si>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</si>
  <si>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</si>
  <si>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</si>
  <si>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</si>
  <si>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</si>
  <si>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</si>
  <si>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</si>
  <si>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</si>
  <si>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</si>
  <si>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</si>
  <si>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</si>
  <si>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</si>
  <si>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</si>
  <si>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</si>
  <si>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</si>
  <si>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</si>
  <si>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</si>
  <si>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</si>
  <si>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</si>
  <si>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</si>
  <si>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</si>
  <si>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установка хомута (2шт)</t>
  </si>
  <si>
    <t>хомут д 15</t>
  </si>
  <si>
    <t>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</si>
</sst>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1" sqref="M41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L6*126.87*1.202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835.6876152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140.2979208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2.74</v>
      </c>
      <c r="M16" s="49">
        <f t="shared" si="0"/>
        <v>417.8438076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9">
        <f t="shared" si="0"/>
        <v>1219.98192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219.5967456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19.080000000000002</v>
      </c>
      <c r="M20" s="34">
        <f>SUM(M6:M19)</f>
        <v>2909.6568791999994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>
        <f>2*2</f>
        <v>4</v>
      </c>
      <c r="M24" s="33">
        <f aca="true" t="shared" si="1" ref="M24:M35">L24*126.87*1.202*1.15</f>
        <v>701.4896039999999</v>
      </c>
    </row>
    <row r="25" spans="1:13" ht="12.75">
      <c r="A25" t="s">
        <v>106</v>
      </c>
      <c r="J25" s="20">
        <v>2</v>
      </c>
      <c r="K25" s="20"/>
      <c r="L25" s="49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4</v>
      </c>
      <c r="M36" s="34">
        <f>SUM(M24:M35)</f>
        <v>701.4896039999999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48412.04</v>
      </c>
      <c r="J40" s="20">
        <v>1</v>
      </c>
      <c r="K40" s="20" t="s">
        <v>136</v>
      </c>
      <c r="L40" s="25" t="s">
        <v>137</v>
      </c>
      <c r="M40" s="25">
        <f>2*176</f>
        <v>352</v>
      </c>
    </row>
    <row r="41" spans="1:13" ht="12.75">
      <c r="A41" t="s">
        <v>7</v>
      </c>
      <c r="F41" s="60">
        <v>44828.87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0.9259859737371117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45878.87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9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4000*1.202</f>
        <v>4808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2000*1.202</f>
        <v>2404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7212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6582.522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1" t="s">
        <v>64</v>
      </c>
      <c r="M55" s="34">
        <f>SUM(M40:M54)</f>
        <v>352</v>
      </c>
    </row>
    <row r="56" spans="1:6" ht="12.75">
      <c r="A56" s="4" t="s">
        <v>17</v>
      </c>
      <c r="B56" s="10"/>
      <c r="C56" s="10"/>
      <c r="F56" s="32">
        <f>SUM(F54:F55)</f>
        <v>6582.522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179267</v>
      </c>
      <c r="D58">
        <v>228897.7</v>
      </c>
      <c r="E58">
        <v>3307.8</v>
      </c>
      <c r="F58" s="35">
        <f>C58/D58*E58</f>
        <v>2590.5868979898005</v>
      </c>
    </row>
    <row r="59" spans="1:6" ht="12.75">
      <c r="A59" t="s">
        <v>20</v>
      </c>
      <c r="F59" s="35">
        <f>M20</f>
        <v>2909.6568791999994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352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0.28</v>
      </c>
      <c r="E65" t="s">
        <v>14</v>
      </c>
      <c r="F65" s="11">
        <f>B65*D65</f>
        <v>926.1840000000001</v>
      </c>
    </row>
    <row r="66" spans="1:6" ht="12.75">
      <c r="A66" s="53" t="s">
        <v>75</v>
      </c>
      <c r="B66" s="53"/>
      <c r="C66" s="53"/>
      <c r="D66" s="57"/>
      <c r="E66" s="53"/>
      <c r="F66" s="57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6778.4277771898005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0.24</v>
      </c>
      <c r="E70" s="7" t="s">
        <v>14</v>
      </c>
      <c r="F70" s="11">
        <f>B70*D70</f>
        <v>793.8720000000001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0.99</v>
      </c>
      <c r="E73" t="s">
        <v>14</v>
      </c>
      <c r="F73" s="11">
        <f>B73*D73</f>
        <v>3274.722</v>
      </c>
    </row>
    <row r="74" spans="1:6" ht="12.75">
      <c r="A74" s="4" t="s">
        <v>29</v>
      </c>
      <c r="F74" s="32">
        <f>F70+F73</f>
        <v>4068.594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2.01</v>
      </c>
      <c r="E77" t="s">
        <v>14</v>
      </c>
      <c r="F77" s="11">
        <f>B77*D77</f>
        <v>6648.678</v>
      </c>
    </row>
    <row r="78" spans="1:6" ht="12.75">
      <c r="A78" s="4" t="s">
        <v>31</v>
      </c>
      <c r="F78" s="32">
        <f>SUM(F77)</f>
        <v>6648.678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31290.221777189803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1814.8328630770084</v>
      </c>
      <c r="I81" s="7"/>
    </row>
    <row r="82" spans="1:9" ht="12.75">
      <c r="A82" s="1"/>
      <c r="B82" s="36" t="s">
        <v>128</v>
      </c>
      <c r="C82" s="48"/>
      <c r="D82" s="1"/>
      <c r="E82" s="58"/>
      <c r="F82" s="59">
        <v>9196</v>
      </c>
      <c r="I82" s="7"/>
    </row>
    <row r="83" spans="1:9" ht="12.75">
      <c r="A83" s="1"/>
      <c r="B83" s="36" t="s">
        <v>129</v>
      </c>
      <c r="C83" s="48"/>
      <c r="D83" s="1"/>
      <c r="E83" s="58"/>
      <c r="F83" s="59">
        <v>330.57</v>
      </c>
      <c r="I83" s="7"/>
    </row>
    <row r="84" spans="1:9" ht="12.75">
      <c r="A84" s="1"/>
      <c r="B84" s="36" t="s">
        <v>130</v>
      </c>
      <c r="C84" s="48"/>
      <c r="D84" s="1"/>
      <c r="E84" s="58"/>
      <c r="F84" s="59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42631.62464026681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43191</v>
      </c>
      <c r="C87" s="40">
        <v>261047</v>
      </c>
      <c r="D87" s="44">
        <f>F44</f>
        <v>45878.87</v>
      </c>
      <c r="E87" s="44">
        <f>F85</f>
        <v>42631.62464026681</v>
      </c>
      <c r="F87" s="42">
        <f>C87+D87-E87</f>
        <v>264294.2453597332</v>
      </c>
    </row>
    <row r="89" spans="1:6" ht="13.5" thickBot="1">
      <c r="A89" t="s">
        <v>111</v>
      </c>
      <c r="C89" s="55">
        <v>43191</v>
      </c>
      <c r="D89" s="8" t="s">
        <v>112</v>
      </c>
      <c r="E89" s="55">
        <v>43220</v>
      </c>
      <c r="F89" t="s">
        <v>113</v>
      </c>
    </row>
    <row r="90" spans="1:7" ht="13.5" thickBot="1">
      <c r="A90" t="s">
        <v>114</v>
      </c>
      <c r="F90" s="56">
        <f>E87</f>
        <v>42631.62464026681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2018-06-19T07:28:46Z</dcterms:modified>
  <cp:category/>
  <cp:version/>
  <cp:contentType/>
  <cp:contentStatus/>
</cp:coreProperties>
</file>