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<sst xmlns="http://schemas.openxmlformats.org/spreadsheetml/2006/main" count="158" uniqueCount="135">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</sst>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19">
      <selection activeCell="F49" sqref="F49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5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L7*126.87*1.202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562.7166606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1126.9582986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562.7166606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1143.73305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76.24887</v>
      </c>
    </row>
    <row r="20" spans="1:13" ht="12.75">
      <c r="A20" t="s">
        <v>127</v>
      </c>
      <c r="J20" s="20"/>
      <c r="K20" s="27" t="s">
        <v>51</v>
      </c>
      <c r="L20" s="28">
        <f>SUM(L6:L19)</f>
        <v>24.12</v>
      </c>
      <c r="M20" s="33">
        <f>SUM(M6:M19)</f>
        <v>3678.2454888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/>
      <c r="L24" s="44"/>
      <c r="M24" s="32">
        <f>L24*126.87*1.202*1.15</f>
        <v>0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</v>
      </c>
      <c r="M35" s="33">
        <f>SUM(M24:M34)</f>
        <v>0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47424.15</v>
      </c>
      <c r="J39" s="20">
        <v>1</v>
      </c>
      <c r="K39" s="20"/>
      <c r="L39" s="25"/>
      <c r="M39" s="25"/>
    </row>
    <row r="40" spans="1:13" ht="12.75">
      <c r="A40" t="s">
        <v>7</v>
      </c>
      <c r="F40" s="5">
        <v>45566.41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0.9608271313244413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46866.41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(3920+480)*1.202</f>
        <v>5288.8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5">
        <f>3250*1.202</f>
        <v>3906.5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9195.3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6643.615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6643.615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184596</v>
      </c>
      <c r="D57">
        <v>228897.7</v>
      </c>
      <c r="E57">
        <v>3338.5</v>
      </c>
      <c r="F57" s="34">
        <f>C57/D57*E57</f>
        <v>2692.3544710147808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3678.2454888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0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0</v>
      </c>
    </row>
    <row r="61" spans="1:6" ht="12.75">
      <c r="A61" t="s">
        <v>21</v>
      </c>
      <c r="F61" s="11">
        <f>M60</f>
        <v>0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0.35</v>
      </c>
      <c r="E64" t="s">
        <v>14</v>
      </c>
      <c r="F64" s="11">
        <f>B64*D64</f>
        <v>1168.475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7539.074959814781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0.26</v>
      </c>
      <c r="E68" t="s">
        <v>14</v>
      </c>
      <c r="F68" s="11">
        <f>B68*D68</f>
        <v>868.01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0.9</v>
      </c>
      <c r="E71" t="s">
        <v>14</v>
      </c>
      <c r="F71" s="11">
        <f>B71*D71</f>
        <v>3004.65</v>
      </c>
    </row>
    <row r="72" spans="1:6" ht="12.75">
      <c r="A72" s="4" t="s">
        <v>70</v>
      </c>
      <c r="F72" s="31">
        <f>F68+F71</f>
        <v>3872.66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2.02</v>
      </c>
      <c r="E75" t="s">
        <v>14</v>
      </c>
      <c r="F75" s="11">
        <f>B75*D75</f>
        <v>6743.77</v>
      </c>
    </row>
    <row r="76" spans="1:6" ht="12.75">
      <c r="A76" s="4" t="s">
        <v>72</v>
      </c>
      <c r="F76" s="31">
        <f>SUM(F75)</f>
        <v>6743.77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33994.41995981478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1971.6763576692572</v>
      </c>
    </row>
    <row r="80" spans="1:6" ht="12.75">
      <c r="A80" s="1"/>
      <c r="B80" s="35" t="s">
        <v>128</v>
      </c>
      <c r="C80" s="35"/>
      <c r="D80" s="1"/>
      <c r="E80" s="54"/>
      <c r="F80" s="55">
        <v>5981.58</v>
      </c>
    </row>
    <row r="81" spans="1:6" ht="12.75">
      <c r="A81" s="1"/>
      <c r="B81" s="35" t="s">
        <v>129</v>
      </c>
      <c r="C81" s="35"/>
      <c r="D81" s="1"/>
      <c r="E81" s="54"/>
      <c r="F81" s="55">
        <v>296.25</v>
      </c>
    </row>
    <row r="82" spans="1:6" ht="12.75">
      <c r="A82" s="1"/>
      <c r="B82" s="35" t="s">
        <v>130</v>
      </c>
      <c r="C82" s="35"/>
      <c r="D82" s="1"/>
      <c r="E82" s="54"/>
      <c r="F82" s="55">
        <v>1942</v>
      </c>
    </row>
    <row r="83" spans="1:6" ht="13.5">
      <c r="A83" s="12" t="s">
        <v>28</v>
      </c>
      <c r="B83" s="12"/>
      <c r="C83" s="12"/>
      <c r="D83" s="12"/>
      <c r="E83" s="12"/>
      <c r="F83" s="41">
        <f>F78+F79+F80+F81+F82</f>
        <v>44185.92631748404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43221</v>
      </c>
      <c r="C85" s="39">
        <v>98118</v>
      </c>
      <c r="D85" s="42">
        <f>F43</f>
        <v>46866.41</v>
      </c>
      <c r="E85" s="42">
        <f>F83</f>
        <v>44185.92631748404</v>
      </c>
      <c r="F85" s="43">
        <f>C85+D85-E85</f>
        <v>100798.48368251597</v>
      </c>
    </row>
    <row r="87" spans="1:6" ht="13.5" thickBot="1">
      <c r="A87" t="s">
        <v>111</v>
      </c>
      <c r="C87" s="51">
        <v>43221</v>
      </c>
      <c r="D87" s="8" t="s">
        <v>112</v>
      </c>
      <c r="E87" s="51">
        <v>43251</v>
      </c>
      <c r="F87" t="s">
        <v>113</v>
      </c>
    </row>
    <row r="88" spans="1:7" ht="13.5" thickBot="1">
      <c r="A88" t="s">
        <v>114</v>
      </c>
      <c r="F88" s="52">
        <f>E85</f>
        <v>44185.92631748404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2018-07-16T10:38:57Z</dcterms:modified>
  <cp:category/>
  <cp:version/>
  <cp:contentType/>
  <cp:contentStatus/>
</cp:coreProperties>
</file>