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<sst xmlns="http://schemas.openxmlformats.org/spreadsheetml/2006/main" count="162" uniqueCount="141">
  <si>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</si>
  <si>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</si>
  <si>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</si>
  <si>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</si>
  <si>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</si>
  <si>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</si>
  <si>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</si>
  <si>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</si>
  <si>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</si>
  <si>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</si>
  <si>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</si>
  <si>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</si>
  <si>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</si>
  <si>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</si>
  <si>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</si>
  <si>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</si>
  <si>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</si>
  <si>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</si>
  <si>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</si>
  <si>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</si>
  <si>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</si>
  <si>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</si>
  <si>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</si>
  <si>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</si>
  <si>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</si>
  <si>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</si>
  <si>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</si>
  <si>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</si>
  <si>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</si>
  <si>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</si>
  <si>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</si>
  <si>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</si>
  <si>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</si>
  <si>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</si>
  <si>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</si>
  <si>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</si>
  <si>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</si>
  <si>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</si>
  <si>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</si>
  <si>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</si>
  <si>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</si>
  <si>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</si>
  <si>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</si>
  <si>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</si>
  <si>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</si>
  <si>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</si>
  <si>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</si>
  <si>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</si>
  <si>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</si>
  <si>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</si>
  <si>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</si>
  <si>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</si>
  <si>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</si>
  <si>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</si>
  <si>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</si>
  <si>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</si>
  <si>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</si>
  <si>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</si>
  <si>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</si>
  <si>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</si>
  <si>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</si>
  <si>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</si>
  <si>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</si>
  <si>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</si>
  <si>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</si>
  <si>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</si>
  <si>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</si>
  <si>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</si>
  <si>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</si>
  <si>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</si>
  <si>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</si>
  <si>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</si>
  <si>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</si>
  <si>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</si>
  <si>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</si>
  <si>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</si>
  <si>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</si>
  <si>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</si>
  <si>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</si>
  <si>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</si>
  <si>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</si>
  <si>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</si>
  <si>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</si>
  <si>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</si>
  <si>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</si>
  <si>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</si>
  <si>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</si>
  <si>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</si>
  <si>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</si>
  <si>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</si>
  <si>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</si>
  <si>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</si>
  <si>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</si>
  <si>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</si>
  <si>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</si>
  <si>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</si>
  <si>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</si>
  <si>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</si>
  <si>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</si>
  <si>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</si>
  <si>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</si>
  <si>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</si>
  <si>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</si>
  <si>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</si>
  <si>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</si>
  <si>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</si>
  <si>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</si>
  <si>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</si>
  <si>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</si>
  <si>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</si>
  <si>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</si>
  <si>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</si>
  <si>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</si>
  <si>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</si>
  <si>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</si>
  <si>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</si>
  <si>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</si>
  <si>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</si>
  <si>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</si>
  <si>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</si>
  <si>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</si>
  <si>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</si>
  <si>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</si>
  <si>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</si>
  <si>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</si>
  <si>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</si>
  <si>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</si>
  <si>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</si>
  <si>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</si>
  <si>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</si>
  <si>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</si>
  <si>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</si>
  <si>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февраля</t>
  </si>
  <si>
    <t>за   февраль  2018 г.</t>
  </si>
  <si>
    <t>ост.на 01.03</t>
  </si>
  <si>
    <t>смена ламп (9шт)</t>
  </si>
  <si>
    <t>лампа</t>
  </si>
  <si>
    <t>9шт</t>
  </si>
  <si>
    <t>смена патрона (1шт) п-д1</t>
  </si>
  <si>
    <t>патрон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</si>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</sst>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1560.0518802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59">
        <f>0.09*7.1</f>
        <v>0.6389999999999999</v>
      </c>
      <c r="M24" s="33">
        <f>L24*126.87*1.202*1.15</f>
        <v>112.06296423899995</v>
      </c>
    </row>
    <row r="25" spans="1:13" ht="12.75">
      <c r="A25" t="s">
        <v>106</v>
      </c>
      <c r="J25" s="20">
        <v>2</v>
      </c>
      <c r="K25" s="20" t="s">
        <v>138</v>
      </c>
      <c r="L25" s="45">
        <v>0.396</v>
      </c>
      <c r="M25" s="33">
        <f aca="true" t="shared" si="1" ref="M25:M38">L25*126.87*1.202*1.15</f>
        <v>69.447470796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1.035</v>
      </c>
      <c r="M39" s="34">
        <f>SUM(M24:M38)</f>
        <v>181.51043503499994</v>
      </c>
    </row>
    <row r="40" spans="1:11" ht="12.75">
      <c r="A40" s="2" t="s">
        <v>6</v>
      </c>
      <c r="F40" s="11">
        <v>52346.01</v>
      </c>
      <c r="K40" s="1" t="s">
        <v>60</v>
      </c>
    </row>
    <row r="41" spans="1:13" ht="12.75">
      <c r="A41" t="s">
        <v>7</v>
      </c>
      <c r="F41" s="5">
        <v>50935.73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0.9730585005428303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9*14.01</f>
        <v>126.09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51835.73</v>
      </c>
      <c r="J44" s="20">
        <v>2</v>
      </c>
      <c r="K44" s="20" t="s">
        <v>139</v>
      </c>
      <c r="L44" s="25" t="s">
        <v>140</v>
      </c>
      <c r="M44" s="25">
        <v>17.45</v>
      </c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5850*1.202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2500*1.202</f>
        <v>3005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10036.7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6810.775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167088</v>
      </c>
      <c r="D58">
        <v>228897.7</v>
      </c>
      <c r="E58">
        <v>3422.5</v>
      </c>
      <c r="F58" s="35">
        <f>C58/D58*E58</f>
        <v>2498.315535717484</v>
      </c>
      <c r="J58" s="20"/>
      <c r="K58" s="20"/>
      <c r="L58" s="31" t="s">
        <v>63</v>
      </c>
      <c r="M58" s="28">
        <f>SUM(M43:M57)</f>
        <v>143.54</v>
      </c>
    </row>
    <row r="59" spans="1:6" ht="12.75">
      <c r="A59" t="s">
        <v>19</v>
      </c>
      <c r="F59" s="35">
        <f>M20</f>
        <v>1560.0518802</v>
      </c>
    </row>
    <row r="60" spans="1:6" ht="12.75">
      <c r="A60" t="s">
        <v>20</v>
      </c>
      <c r="F60" s="11">
        <f>M39</f>
        <v>181.51043503499994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143.54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0.39</v>
      </c>
      <c r="E65" t="s">
        <v>14</v>
      </c>
      <c r="F65" s="5">
        <f>B65*D65</f>
        <v>1334.775</v>
      </c>
    </row>
    <row r="66" spans="1:6" s="51" customFormat="1" ht="12.75">
      <c r="A66" s="51" t="s">
        <v>78</v>
      </c>
      <c r="D66" s="55"/>
      <c r="F66" s="56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5718.192850952484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0.25</v>
      </c>
      <c r="E70" t="s">
        <v>14</v>
      </c>
      <c r="F70" s="11">
        <f>B70*D70</f>
        <v>855.625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0.96</v>
      </c>
      <c r="E73" t="s">
        <v>14</v>
      </c>
      <c r="F73" s="11">
        <f>B73*D73</f>
        <v>3285.6</v>
      </c>
    </row>
    <row r="74" spans="1:6" ht="12.75">
      <c r="A74" s="4" t="s">
        <v>27</v>
      </c>
      <c r="F74" s="32">
        <f>F70+F73</f>
        <v>4141.225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2.16</v>
      </c>
      <c r="E77" t="s">
        <v>14</v>
      </c>
      <c r="F77" s="5">
        <f>B77*D77</f>
        <v>7392.6</v>
      </c>
    </row>
    <row r="78" spans="1:6" ht="12.75">
      <c r="A78" s="4" t="s">
        <v>30</v>
      </c>
      <c r="F78" s="8">
        <f>SUM(F77)</f>
        <v>7392.6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34099.49285095248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1977.7705853552438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2524.72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42779.76343630773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43132</v>
      </c>
      <c r="C87" s="40">
        <v>-79764</v>
      </c>
      <c r="D87" s="43">
        <f>F44</f>
        <v>51835.73</v>
      </c>
      <c r="E87" s="43">
        <f>F85</f>
        <v>42779.76343630773</v>
      </c>
      <c r="F87" s="44">
        <f>C87+D87-E87</f>
        <v>-70708.03343630773</v>
      </c>
    </row>
    <row r="89" spans="1:6" ht="13.5" thickBot="1">
      <c r="A89" t="s">
        <v>111</v>
      </c>
      <c r="C89" s="53">
        <v>43132</v>
      </c>
      <c r="D89" s="8" t="s">
        <v>112</v>
      </c>
      <c r="E89" s="53">
        <v>43159</v>
      </c>
      <c r="F89" t="s">
        <v>113</v>
      </c>
    </row>
    <row r="90" spans="1:7" ht="13.5" thickBot="1">
      <c r="A90" t="s">
        <v>114</v>
      </c>
      <c r="F90" s="54">
        <f>E87</f>
        <v>42779.76343630773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2017-08-21T12:47:03Z</cp:lastPrinted>
  <dcterms:created xsi:type="dcterms:W3CDTF">2008-08-18T07:30:19Z</dcterms:created>
  <dcterms:modified xsi:type="dcterms:W3CDTF">2018-04-25T10:33:27Z</dcterms:modified>
  <cp:category/>
  <cp:version/>
  <cp:contentType/>
  <cp:contentStatus/>
</cp:coreProperties>
</file>