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964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<sst xmlns="http://schemas.openxmlformats.org/spreadsheetml/2006/main" count="32" uniqueCount="32">
  <si>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</si>
  <si>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</si>
  <si>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</si>
  <si>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</si>
  <si>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</si>
  <si>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</si>
  <si>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</si>
  <si>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</si>
  <si>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</si>
  <si>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</si>
  <si>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</si>
  <si>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</si>
  <si>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</si>
  <si>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</si>
  <si>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</si>
  <si>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</si>
  <si>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</si>
  <si>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</si>
  <si>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</si>
  <si>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</si>
  <si>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</si>
  <si>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</si>
  <si>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</si>
  <si>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</si>
  <si>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</si>
  <si>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</si>
  <si>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май</t>
  </si>
  <si>
    <t>июнь</t>
  </si>
  <si>
    <t>расходы на ОДН</t>
  </si>
  <si>
    <t>Налоги</t>
  </si>
  <si>
    <t>Сводная ведомость доходов и расходов за 2018 год по ул. Забайкальская д.18</t>
  </si>
  <si>
    <t>на 01.01.18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</si>
</sst>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0" fillId="0" borderId="13" xfId="0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4">
      <selection activeCell="O24" sqref="O24"/>
    </sheetView>
  </sheetViews>
  <sheetFormatPr defaultColWidth="9.00390625" defaultRowHeight="12.75"/>
  <cols>
    <col min="1" max="1" width="11.125" style="0" customWidth="1"/>
    <col min="2" max="2" width="9.00390625" style="0" customWidth="1"/>
    <col min="3" max="3" width="9.50390625" style="0" customWidth="1"/>
    <col min="4" max="4" width="11.375" style="0" customWidth="1"/>
    <col min="7" max="7" width="9.00390625" style="0" customWidth="1"/>
    <col min="8" max="8" width="10.00390625" style="0" customWidth="1"/>
    <col min="9" max="9" width="11.125" style="0" customWidth="1"/>
    <col min="10" max="10" width="9.50390625" style="0" customWidth="1"/>
  </cols>
  <sheetData>
    <row r="2" spans="3:11" ht="12.75">
      <c r="C2" s="1"/>
      <c r="D2" s="1" t="s">
        <v>30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5" ht="12.75">
      <c r="A6" s="14" t="s">
        <v>23</v>
      </c>
      <c r="B6" s="17" t="s">
        <v>0</v>
      </c>
      <c r="C6" s="17" t="s">
        <v>1</v>
      </c>
      <c r="D6" s="17" t="s">
        <v>2</v>
      </c>
      <c r="E6" s="23" t="s">
        <v>8</v>
      </c>
      <c r="F6" s="24"/>
      <c r="G6" s="25"/>
      <c r="H6" s="9" t="s">
        <v>5</v>
      </c>
      <c r="I6" s="10"/>
      <c r="J6" s="20" t="s">
        <v>28</v>
      </c>
      <c r="K6" s="20" t="s">
        <v>7</v>
      </c>
      <c r="L6" s="20" t="s">
        <v>9</v>
      </c>
      <c r="M6" s="20" t="s">
        <v>10</v>
      </c>
      <c r="N6" s="20" t="s">
        <v>25</v>
      </c>
      <c r="O6" s="12" t="s">
        <v>29</v>
      </c>
    </row>
    <row r="7" spans="1:15" ht="12.75" customHeight="1">
      <c r="A7" s="15"/>
      <c r="B7" s="18"/>
      <c r="C7" s="18"/>
      <c r="D7" s="18"/>
      <c r="E7" s="26" t="s">
        <v>3</v>
      </c>
      <c r="F7" s="26" t="s">
        <v>4</v>
      </c>
      <c r="G7" s="29" t="s">
        <v>22</v>
      </c>
      <c r="H7" s="26" t="s">
        <v>24</v>
      </c>
      <c r="I7" s="26" t="s">
        <v>6</v>
      </c>
      <c r="J7" s="32"/>
      <c r="K7" s="21"/>
      <c r="L7" s="21"/>
      <c r="M7" s="21"/>
      <c r="N7" s="21"/>
      <c r="O7" s="13"/>
    </row>
    <row r="8" spans="1:15" ht="12.75">
      <c r="A8" s="15"/>
      <c r="B8" s="18"/>
      <c r="C8" s="18"/>
      <c r="D8" s="18"/>
      <c r="E8" s="27"/>
      <c r="F8" s="27"/>
      <c r="G8" s="30"/>
      <c r="H8" s="27"/>
      <c r="I8" s="27"/>
      <c r="J8" s="32"/>
      <c r="K8" s="21"/>
      <c r="L8" s="21"/>
      <c r="M8" s="21"/>
      <c r="N8" s="21"/>
      <c r="O8" s="13"/>
    </row>
    <row r="9" spans="1:15" ht="12.75">
      <c r="A9" s="16"/>
      <c r="B9" s="19"/>
      <c r="C9" s="19"/>
      <c r="D9" s="19"/>
      <c r="E9" s="28"/>
      <c r="F9" s="28"/>
      <c r="G9" s="31"/>
      <c r="H9" s="28"/>
      <c r="I9" s="28"/>
      <c r="J9" s="33"/>
      <c r="K9" s="22"/>
      <c r="L9" s="22"/>
      <c r="M9" s="22"/>
      <c r="N9" s="22"/>
      <c r="O9" s="13"/>
    </row>
    <row r="10" spans="1:15" ht="12.75">
      <c r="A10" s="2" t="s">
        <v>31</v>
      </c>
      <c r="B10" s="3"/>
      <c r="C10" s="3"/>
      <c r="D10" s="3">
        <v>-130426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</row>
    <row r="11" spans="1:16" ht="12.75">
      <c r="A11" s="2" t="s">
        <v>11</v>
      </c>
      <c r="B11" s="3">
        <v>44561</v>
      </c>
      <c r="C11" s="3">
        <v>49589</v>
      </c>
      <c r="D11" s="3">
        <f>D10+B11-C11</f>
        <v>-135454</v>
      </c>
      <c r="E11" s="3">
        <v>6010</v>
      </c>
      <c r="F11" s="3">
        <v>3005</v>
      </c>
      <c r="G11" s="3">
        <v>0</v>
      </c>
      <c r="H11" s="3">
        <v>6861.89</v>
      </c>
      <c r="I11" s="3">
        <v>0</v>
      </c>
      <c r="J11" s="3">
        <f aca="true" t="shared" si="0" ref="J11:J16">2612.5+520.4+3329.17</f>
        <v>6462.07</v>
      </c>
      <c r="K11" s="3">
        <v>13553.68</v>
      </c>
      <c r="L11" s="3">
        <v>4539.94</v>
      </c>
      <c r="M11" s="3">
        <v>6792.58</v>
      </c>
      <c r="N11" s="3">
        <v>2364.26</v>
      </c>
      <c r="O11" s="3">
        <v>0</v>
      </c>
      <c r="P11">
        <f>E11+F11+G11+H11+I11+J11+K11+L11+M11+N11</f>
        <v>49589.420000000006</v>
      </c>
    </row>
    <row r="12" spans="1:16" ht="12.75">
      <c r="A12" s="2" t="s">
        <v>12</v>
      </c>
      <c r="B12" s="3">
        <v>45626</v>
      </c>
      <c r="C12" s="3">
        <v>102572</v>
      </c>
      <c r="D12" s="3">
        <f aca="true" t="shared" si="1" ref="D12:D22">D11+B12-C12</f>
        <v>-192400</v>
      </c>
      <c r="E12" s="3">
        <v>7031.7</v>
      </c>
      <c r="F12" s="3">
        <v>3005</v>
      </c>
      <c r="G12" s="3">
        <v>0</v>
      </c>
      <c r="H12" s="3">
        <v>6896.54</v>
      </c>
      <c r="I12" s="3">
        <v>0</v>
      </c>
      <c r="J12" s="3">
        <f t="shared" si="0"/>
        <v>6462.07</v>
      </c>
      <c r="K12" s="3">
        <v>62228.88</v>
      </c>
      <c r="L12" s="3">
        <v>4193.38</v>
      </c>
      <c r="M12" s="3">
        <v>7485.7</v>
      </c>
      <c r="N12" s="3">
        <v>5268.79</v>
      </c>
      <c r="O12" s="3">
        <v>0</v>
      </c>
      <c r="P12">
        <f aca="true" t="shared" si="2" ref="P12:P21">E12+F12+G12+H12+I12+J12+K12+L12+M12+N12</f>
        <v>102572.06</v>
      </c>
    </row>
    <row r="13" spans="1:16" ht="12.75">
      <c r="A13" s="2" t="s">
        <v>13</v>
      </c>
      <c r="B13" s="3">
        <v>54450</v>
      </c>
      <c r="C13" s="3">
        <v>43972</v>
      </c>
      <c r="D13" s="3">
        <f t="shared" si="1"/>
        <v>-181922</v>
      </c>
      <c r="E13" s="3">
        <v>6010</v>
      </c>
      <c r="F13" s="3">
        <v>3005</v>
      </c>
      <c r="G13" s="3">
        <v>0</v>
      </c>
      <c r="H13" s="3">
        <v>6896.54</v>
      </c>
      <c r="I13" s="3">
        <v>514.8</v>
      </c>
      <c r="J13" s="3">
        <f t="shared" si="0"/>
        <v>6462.07</v>
      </c>
      <c r="K13" s="3">
        <v>6273.87</v>
      </c>
      <c r="L13" s="3">
        <v>4886.5</v>
      </c>
      <c r="M13" s="3">
        <v>7866.91</v>
      </c>
      <c r="N13" s="3">
        <v>2056.31</v>
      </c>
      <c r="O13" s="3">
        <v>0</v>
      </c>
      <c r="P13">
        <f t="shared" si="2"/>
        <v>43972</v>
      </c>
    </row>
    <row r="14" spans="1:16" ht="12.75">
      <c r="A14" s="2" t="s">
        <v>14</v>
      </c>
      <c r="B14" s="3">
        <v>48846</v>
      </c>
      <c r="C14" s="3">
        <v>44688</v>
      </c>
      <c r="D14" s="3">
        <f t="shared" si="1"/>
        <v>-177764</v>
      </c>
      <c r="E14" s="3">
        <v>6010</v>
      </c>
      <c r="F14" s="3">
        <v>3005</v>
      </c>
      <c r="G14" s="3">
        <v>0</v>
      </c>
      <c r="H14" s="3">
        <v>6896.54</v>
      </c>
      <c r="I14" s="3">
        <v>0</v>
      </c>
      <c r="J14" s="3">
        <f t="shared" si="0"/>
        <v>6462.07</v>
      </c>
      <c r="K14" s="3">
        <v>8990.52</v>
      </c>
      <c r="L14" s="3">
        <v>4262.69</v>
      </c>
      <c r="M14" s="3">
        <v>6965.86</v>
      </c>
      <c r="N14" s="3">
        <v>2095.58</v>
      </c>
      <c r="O14" s="3">
        <v>0</v>
      </c>
      <c r="P14">
        <f t="shared" si="2"/>
        <v>44688.26</v>
      </c>
    </row>
    <row r="15" spans="1:16" ht="12.75">
      <c r="A15" s="2" t="s">
        <v>26</v>
      </c>
      <c r="B15" s="3">
        <v>49546</v>
      </c>
      <c r="C15" s="3">
        <v>44652</v>
      </c>
      <c r="D15" s="3">
        <f t="shared" si="1"/>
        <v>-172870</v>
      </c>
      <c r="E15" s="3">
        <v>7031.7</v>
      </c>
      <c r="F15" s="3">
        <v>3005</v>
      </c>
      <c r="G15" s="3">
        <v>0</v>
      </c>
      <c r="H15" s="3">
        <v>6896.54</v>
      </c>
      <c r="I15" s="3">
        <v>0</v>
      </c>
      <c r="J15" s="3">
        <f t="shared" si="0"/>
        <v>6462.07</v>
      </c>
      <c r="K15" s="3">
        <v>8142.31</v>
      </c>
      <c r="L15" s="3">
        <v>4020.1</v>
      </c>
      <c r="M15" s="3">
        <v>7000.51</v>
      </c>
      <c r="N15" s="3">
        <v>2093.58</v>
      </c>
      <c r="O15" s="3">
        <v>0</v>
      </c>
      <c r="P15">
        <f t="shared" si="2"/>
        <v>44651.810000000005</v>
      </c>
    </row>
    <row r="16" spans="1:16" ht="12.75">
      <c r="A16" s="2" t="s">
        <v>27</v>
      </c>
      <c r="B16" s="3">
        <v>56578</v>
      </c>
      <c r="C16" s="3">
        <v>63892</v>
      </c>
      <c r="D16" s="3">
        <f t="shared" si="1"/>
        <v>-180184</v>
      </c>
      <c r="E16" s="3">
        <v>7031.7</v>
      </c>
      <c r="F16" s="3">
        <v>3005</v>
      </c>
      <c r="G16" s="3">
        <v>0</v>
      </c>
      <c r="H16" s="3">
        <v>6896.54</v>
      </c>
      <c r="I16" s="3">
        <v>514.8</v>
      </c>
      <c r="J16" s="3">
        <f t="shared" si="0"/>
        <v>6462.07</v>
      </c>
      <c r="K16" s="3">
        <v>22867.62</v>
      </c>
      <c r="L16" s="3">
        <v>4886.5</v>
      </c>
      <c r="M16" s="3">
        <v>9079.87</v>
      </c>
      <c r="N16" s="3">
        <v>3148.36</v>
      </c>
      <c r="O16" s="3">
        <v>0</v>
      </c>
      <c r="P16">
        <f t="shared" si="2"/>
        <v>63892.46</v>
      </c>
    </row>
    <row r="17" spans="1:16" ht="12.75">
      <c r="A17" s="2" t="s">
        <v>15</v>
      </c>
      <c r="B17" s="3">
        <v>44566</v>
      </c>
      <c r="C17" s="3">
        <v>47768</v>
      </c>
      <c r="D17" s="3">
        <f t="shared" si="1"/>
        <v>-183386</v>
      </c>
      <c r="E17" s="3">
        <v>7700.01</v>
      </c>
      <c r="F17" s="3">
        <v>3005</v>
      </c>
      <c r="G17" s="3">
        <v>0</v>
      </c>
      <c r="H17" s="3">
        <v>6896.54</v>
      </c>
      <c r="I17" s="3">
        <v>0</v>
      </c>
      <c r="J17" s="3">
        <f>2737.5+520.4+3329.17</f>
        <v>6587.07</v>
      </c>
      <c r="K17" s="3">
        <v>9538.32</v>
      </c>
      <c r="L17" s="3">
        <v>4782.53</v>
      </c>
      <c r="M17" s="7">
        <v>7000.51</v>
      </c>
      <c r="N17" s="3">
        <v>2257.53</v>
      </c>
      <c r="O17" s="3">
        <v>0</v>
      </c>
      <c r="P17">
        <f t="shared" si="2"/>
        <v>47767.51</v>
      </c>
    </row>
    <row r="18" spans="1:16" ht="12.75">
      <c r="A18" s="2" t="s">
        <v>16</v>
      </c>
      <c r="B18" s="3">
        <v>44566</v>
      </c>
      <c r="C18" s="7">
        <v>60855</v>
      </c>
      <c r="D18" s="3">
        <f t="shared" si="1"/>
        <v>-199675</v>
      </c>
      <c r="E18" s="3">
        <v>7700.01</v>
      </c>
      <c r="F18" s="3">
        <v>3005</v>
      </c>
      <c r="G18" s="3">
        <v>0</v>
      </c>
      <c r="H18" s="3">
        <v>6896.54</v>
      </c>
      <c r="I18" s="7">
        <v>0</v>
      </c>
      <c r="J18" s="3">
        <f>2737.5+520.4+2409.89</f>
        <v>5667.79</v>
      </c>
      <c r="K18" s="7">
        <v>22396.02</v>
      </c>
      <c r="L18" s="7">
        <v>4054.75</v>
      </c>
      <c r="M18" s="7">
        <v>8109.5</v>
      </c>
      <c r="N18" s="7">
        <v>3025.39</v>
      </c>
      <c r="O18" s="3">
        <v>0</v>
      </c>
      <c r="P18">
        <f t="shared" si="2"/>
        <v>60855</v>
      </c>
    </row>
    <row r="19" spans="1:16" ht="12.75">
      <c r="A19" s="2" t="s">
        <v>17</v>
      </c>
      <c r="B19" s="3">
        <v>48319</v>
      </c>
      <c r="C19" s="8">
        <v>55565</v>
      </c>
      <c r="D19" s="3">
        <f t="shared" si="1"/>
        <v>-206921</v>
      </c>
      <c r="E19" s="3">
        <v>7700.01</v>
      </c>
      <c r="F19" s="3">
        <v>3005</v>
      </c>
      <c r="G19" s="3">
        <v>0</v>
      </c>
      <c r="H19" s="3">
        <v>6896.54</v>
      </c>
      <c r="I19" s="8">
        <v>514.8</v>
      </c>
      <c r="J19" s="3">
        <f>2737.5+520.4+2409.89</f>
        <v>5667.79</v>
      </c>
      <c r="K19" s="8">
        <v>17227.34</v>
      </c>
      <c r="L19" s="8">
        <v>3985.44</v>
      </c>
      <c r="M19" s="8">
        <v>7832.26</v>
      </c>
      <c r="N19" s="8">
        <v>2735.36</v>
      </c>
      <c r="O19" s="3">
        <v>0</v>
      </c>
      <c r="P19">
        <f t="shared" si="2"/>
        <v>55564.54</v>
      </c>
    </row>
    <row r="20" spans="1:16" ht="12.75">
      <c r="A20" s="2" t="s">
        <v>18</v>
      </c>
      <c r="B20" s="3">
        <v>52612</v>
      </c>
      <c r="C20" s="3">
        <v>86471</v>
      </c>
      <c r="D20" s="3">
        <f t="shared" si="1"/>
        <v>-240780</v>
      </c>
      <c r="E20" s="3">
        <v>7031.7</v>
      </c>
      <c r="F20" s="3">
        <v>3005</v>
      </c>
      <c r="G20" s="3">
        <v>0</v>
      </c>
      <c r="H20" s="3">
        <v>6896.54</v>
      </c>
      <c r="I20" s="3">
        <v>0</v>
      </c>
      <c r="J20" s="3">
        <f>2737.5+520.4+2409.89</f>
        <v>5667.79</v>
      </c>
      <c r="K20" s="3">
        <v>48246.86</v>
      </c>
      <c r="L20" s="3">
        <v>4262.69</v>
      </c>
      <c r="M20" s="3">
        <v>6931.2</v>
      </c>
      <c r="N20" s="3">
        <v>4429.69</v>
      </c>
      <c r="O20" s="3">
        <v>0</v>
      </c>
      <c r="P20">
        <f t="shared" si="2"/>
        <v>86471.47</v>
      </c>
    </row>
    <row r="21" spans="1:16" ht="12.75">
      <c r="A21" s="2" t="s">
        <v>19</v>
      </c>
      <c r="B21" s="3">
        <v>52356</v>
      </c>
      <c r="C21" s="3">
        <v>55541</v>
      </c>
      <c r="D21" s="3">
        <f t="shared" si="1"/>
        <v>-243965</v>
      </c>
      <c r="E21" s="3">
        <v>7031.7</v>
      </c>
      <c r="F21" s="3">
        <v>3005</v>
      </c>
      <c r="G21" s="3">
        <v>0</v>
      </c>
      <c r="H21" s="3">
        <v>6896.54</v>
      </c>
      <c r="I21" s="3">
        <v>0</v>
      </c>
      <c r="J21" s="3">
        <f>2737.5+391.5+2018.39</f>
        <v>5147.39</v>
      </c>
      <c r="K21" s="3">
        <v>17701.54</v>
      </c>
      <c r="L21" s="3">
        <v>4435.97</v>
      </c>
      <c r="M21" s="3">
        <v>8560.03</v>
      </c>
      <c r="N21" s="3">
        <v>2762.59</v>
      </c>
      <c r="O21" s="3">
        <v>0</v>
      </c>
      <c r="P21">
        <f t="shared" si="2"/>
        <v>55540.759999999995</v>
      </c>
    </row>
    <row r="22" spans="1:16" ht="12.75">
      <c r="A22" s="2" t="s">
        <v>21</v>
      </c>
      <c r="B22" s="3">
        <v>57726</v>
      </c>
      <c r="C22" s="3">
        <v>55249</v>
      </c>
      <c r="D22" s="5">
        <f t="shared" si="1"/>
        <v>-241488</v>
      </c>
      <c r="E22" s="3">
        <v>6058.08</v>
      </c>
      <c r="F22" s="3">
        <v>1385.91</v>
      </c>
      <c r="G22" s="3">
        <v>3153.7</v>
      </c>
      <c r="H22" s="3">
        <v>6896.54</v>
      </c>
      <c r="I22" s="3">
        <v>514.8</v>
      </c>
      <c r="J22" s="3">
        <f>2018.39+391.5+2018.39</f>
        <v>4428.280000000001</v>
      </c>
      <c r="K22" s="3">
        <v>6667.28</v>
      </c>
      <c r="L22" s="3">
        <v>5198.4</v>
      </c>
      <c r="M22" s="3">
        <v>8352.1</v>
      </c>
      <c r="N22" s="3">
        <v>2786</v>
      </c>
      <c r="O22" s="3">
        <v>9807.65</v>
      </c>
      <c r="P22">
        <f>E22+F22+G22+H22+I22+J22+K22+L22+M22+N22+O22</f>
        <v>55248.74</v>
      </c>
    </row>
    <row r="23" spans="1:16" ht="12.75">
      <c r="A23" s="6" t="s">
        <v>20</v>
      </c>
      <c r="B23" s="6">
        <f>SUM(B11:B22)</f>
        <v>599752</v>
      </c>
      <c r="C23" s="6">
        <f>SUM(C11:C22)</f>
        <v>710814</v>
      </c>
      <c r="D23" s="6"/>
      <c r="E23" s="6">
        <f aca="true" t="shared" si="3" ref="E23:N23">SUM(E11:E22)</f>
        <v>82346.61</v>
      </c>
      <c r="F23" s="6">
        <f t="shared" si="3"/>
        <v>34440.91</v>
      </c>
      <c r="G23" s="6">
        <f t="shared" si="3"/>
        <v>3153.7</v>
      </c>
      <c r="H23" s="6">
        <f t="shared" si="3"/>
        <v>82723.82999999999</v>
      </c>
      <c r="I23" s="6">
        <f t="shared" si="3"/>
        <v>2059.2</v>
      </c>
      <c r="J23" s="6">
        <f t="shared" si="3"/>
        <v>71938.53</v>
      </c>
      <c r="K23" s="6">
        <f t="shared" si="3"/>
        <v>243834.24</v>
      </c>
      <c r="L23" s="6">
        <f t="shared" si="3"/>
        <v>53508.89000000001</v>
      </c>
      <c r="M23" s="6">
        <f t="shared" si="3"/>
        <v>91977.03</v>
      </c>
      <c r="N23" s="6">
        <f t="shared" si="3"/>
        <v>35023.44</v>
      </c>
      <c r="O23" s="3">
        <f>O22</f>
        <v>9807.65</v>
      </c>
      <c r="P23" s="11">
        <f>SUM(P11:P22)</f>
        <v>710814.03</v>
      </c>
    </row>
  </sheetData>
  <sheetProtection/>
  <mergeCells count="16">
    <mergeCell ref="M6:M9"/>
    <mergeCell ref="N6:N9"/>
    <mergeCell ref="H7:H9"/>
    <mergeCell ref="I7:I9"/>
    <mergeCell ref="J6:J9"/>
    <mergeCell ref="K6:K9"/>
    <mergeCell ref="O6:O9"/>
    <mergeCell ref="A6:A9"/>
    <mergeCell ref="B6:B9"/>
    <mergeCell ref="C6:C9"/>
    <mergeCell ref="L6:L9"/>
    <mergeCell ref="D6:D9"/>
    <mergeCell ref="E6:G6"/>
    <mergeCell ref="E7:E9"/>
    <mergeCell ref="F7:F9"/>
    <mergeCell ref="G7:G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УК Лайт-Сити</cp:lastModifiedBy>
  <cp:lastPrinted>2018-03-26T12:02:52Z</cp:lastPrinted>
  <dcterms:created xsi:type="dcterms:W3CDTF">2012-09-02T06:37:17Z</dcterms:created>
  <dcterms:modified xsi:type="dcterms:W3CDTF">2019-03-22T06:53:07Z</dcterms:modified>
  <cp:category/>
  <cp:version/>
  <cp:contentType/>
  <cp:contentStatus/>
</cp:coreProperties>
</file>