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<sst xmlns="http://schemas.openxmlformats.org/spreadsheetml/2006/main" count="174" uniqueCount="154">
  <si>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</si>
  <si>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</si>
  <si>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</si>
  <si>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</si>
  <si>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</si>
  <si>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</si>
  <si>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</si>
  <si>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</si>
  <si>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</si>
  <si>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</si>
  <si>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</si>
  <si>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</si>
  <si>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</si>
  <si>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</si>
  <si>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</si>
  <si>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</si>
  <si>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</si>
  <si>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</si>
  <si>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</si>
  <si>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</si>
  <si>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</si>
  <si>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</si>
  <si>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</si>
  <si>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</si>
  <si>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</si>
  <si>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</si>
  <si>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</si>
  <si>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</si>
  <si>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</si>
  <si>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</si>
  <si>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</si>
  <si>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</si>
  <si>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</si>
  <si>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</si>
  <si>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</si>
  <si>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</si>
  <si>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</si>
  <si>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</si>
  <si>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</si>
  <si>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</si>
  <si>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</si>
  <si>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</si>
  <si>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</si>
  <si>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</si>
  <si>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</si>
  <si>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</si>
  <si>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</si>
  <si>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</si>
  <si>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</si>
  <si>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</si>
  <si>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</si>
  <si>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</si>
  <si>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</si>
  <si>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</si>
  <si>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</si>
  <si>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</si>
  <si>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</si>
  <si>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</si>
  <si>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</si>
  <si>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</si>
  <si>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</si>
  <si>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</si>
  <si>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</si>
  <si>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</si>
  <si>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</si>
  <si>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</si>
  <si>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</si>
  <si>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</si>
  <si>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</si>
  <si>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</si>
  <si>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</si>
  <si>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</si>
  <si>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</si>
  <si>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</si>
  <si>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</si>
  <si>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</si>
  <si>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</si>
  <si>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</si>
  <si>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</si>
  <si>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</si>
  <si>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</si>
  <si>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</si>
  <si>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</si>
  <si>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</si>
  <si>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</si>
  <si>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</si>
  <si>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</si>
  <si>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</si>
  <si>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</si>
  <si>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</si>
  <si>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</si>
  <si>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</si>
  <si>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</si>
  <si>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</si>
  <si>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</si>
  <si>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</si>
  <si>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</si>
  <si>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</si>
  <si>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</si>
  <si>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</si>
  <si>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</si>
  <si>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</si>
  <si>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</si>
  <si>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</si>
  <si>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</si>
  <si>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</si>
  <si>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</si>
  <si>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</si>
  <si>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</si>
  <si>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</si>
  <si>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</si>
  <si>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</si>
  <si>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</si>
  <si>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</si>
  <si>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</si>
  <si>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</si>
  <si>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</si>
  <si>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</si>
  <si>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</si>
  <si>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</si>
  <si>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</si>
  <si>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</si>
  <si>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</si>
  <si>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</si>
  <si>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</si>
  <si>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</si>
  <si>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</si>
  <si>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</si>
  <si>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</si>
  <si>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</si>
  <si>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</si>
  <si>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</si>
  <si>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</si>
  <si>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</si>
  <si>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</si>
  <si>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</si>
  <si>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</si>
  <si>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</si>
  <si>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</si>
  <si>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</si>
  <si>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проверка, ремонт счетчика</t>
  </si>
  <si>
    <t xml:space="preserve">прочистка канализации </t>
  </si>
  <si>
    <t>Промывка, опрессовка системы отопления</t>
  </si>
  <si>
    <t>Демонтаж, монтаж эл.узла (1шт)</t>
  </si>
  <si>
    <t>смена манометра (1шт)</t>
  </si>
  <si>
    <t>манометр</t>
  </si>
  <si>
    <t>1шт</t>
  </si>
  <si>
    <t xml:space="preserve">покраска эл.узла </t>
  </si>
  <si>
    <t xml:space="preserve">краска зеленая </t>
  </si>
  <si>
    <t>1 кг</t>
  </si>
  <si>
    <t>кисть</t>
  </si>
  <si>
    <t xml:space="preserve">смена ламп (17шт) </t>
  </si>
  <si>
    <t>лампа</t>
  </si>
  <si>
    <t>17шт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</si>
</sst>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6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2.65</v>
      </c>
      <c r="M6" s="44">
        <f>L6*126.87*1.202</f>
        <v>404.119011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12.94</v>
      </c>
      <c r="M20" s="33">
        <f>SUM(M6:M19)</f>
        <v>1973.3207556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L24*126.87*1.202*1.15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L25*126.87*1.202*1.15</f>
        <v>0</v>
      </c>
    </row>
    <row r="26" spans="1:13" ht="12.75">
      <c r="A26" t="s">
        <v>112</v>
      </c>
      <c r="J26" s="20">
        <v>3</v>
      </c>
      <c r="K26" s="20" t="s">
        <v>141</v>
      </c>
      <c r="L26" s="44">
        <v>4.83</v>
      </c>
      <c r="M26" s="32">
        <f t="shared" si="1"/>
        <v>847.0486968299999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142</v>
      </c>
      <c r="L27" s="25">
        <v>92.82</v>
      </c>
      <c r="M27" s="32">
        <f t="shared" si="1"/>
        <v>16278.066260819998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143</v>
      </c>
      <c r="L28" s="56">
        <v>3.12</v>
      </c>
      <c r="M28" s="32">
        <f t="shared" si="1"/>
        <v>547.16189112</v>
      </c>
    </row>
    <row r="29" spans="2:13" ht="12.75">
      <c r="B29" s="1"/>
      <c r="C29" s="8"/>
      <c r="D29" s="8"/>
      <c r="J29" s="20">
        <v>6</v>
      </c>
      <c r="K29" s="20" t="s">
        <v>144</v>
      </c>
      <c r="L29" s="25">
        <v>2.18</v>
      </c>
      <c r="M29" s="32">
        <f t="shared" si="1"/>
        <v>382.31183418</v>
      </c>
    </row>
    <row r="30" spans="10:13" ht="12.75">
      <c r="J30" s="20">
        <v>7</v>
      </c>
      <c r="K30" s="20" t="s">
        <v>147</v>
      </c>
      <c r="L30" s="25">
        <v>2.05</v>
      </c>
      <c r="M30" s="32">
        <f t="shared" si="1"/>
        <v>359.51342205</v>
      </c>
    </row>
    <row r="31" spans="2:13" ht="12.75">
      <c r="B31" t="s">
        <v>0</v>
      </c>
      <c r="J31" s="20">
        <v>8</v>
      </c>
      <c r="K31" s="20" t="s">
        <v>151</v>
      </c>
      <c r="L31" s="25">
        <f>0.17*7.1</f>
        <v>1.207</v>
      </c>
      <c r="M31" s="32">
        <f t="shared" si="1"/>
        <v>211.67448800699998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106.207</v>
      </c>
      <c r="M36" s="33">
        <f>SUM(M24:M35)</f>
        <v>18625.776593006998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52966.79</v>
      </c>
      <c r="J40" s="20">
        <v>1</v>
      </c>
      <c r="K40" s="20" t="s">
        <v>140</v>
      </c>
      <c r="L40" s="25"/>
      <c r="M40" s="25">
        <v>4500</v>
      </c>
    </row>
    <row r="41" spans="1:13" ht="12.75">
      <c r="A41" t="s">
        <v>7</v>
      </c>
      <c r="F41" s="5">
        <v>52037.17</v>
      </c>
      <c r="J41" s="20">
        <v>2</v>
      </c>
      <c r="K41" s="20" t="s">
        <v>145</v>
      </c>
      <c r="L41" s="25" t="s">
        <v>146</v>
      </c>
      <c r="M41" s="25">
        <v>685</v>
      </c>
    </row>
    <row r="42" spans="2:13" ht="12.75">
      <c r="B42" t="s">
        <v>8</v>
      </c>
      <c r="F42" s="9">
        <f>F41/F40</f>
        <v>0.9824490024787229</v>
      </c>
      <c r="J42" s="20">
        <v>3</v>
      </c>
      <c r="K42" s="20" t="s">
        <v>148</v>
      </c>
      <c r="L42" s="25" t="s">
        <v>149</v>
      </c>
      <c r="M42" s="25">
        <v>126.6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150</v>
      </c>
      <c r="L43" s="25" t="s">
        <v>146</v>
      </c>
      <c r="M43" s="25">
        <v>111.87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52937.17</v>
      </c>
      <c r="J44" s="20">
        <v>5</v>
      </c>
      <c r="K44" s="20" t="s">
        <v>152</v>
      </c>
      <c r="L44" s="25" t="s">
        <v>153</v>
      </c>
      <c r="M44" s="25">
        <f>17*13.99</f>
        <v>237.83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2980*1.202</f>
        <v>3581.96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10613.66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5661.3</v>
      </c>
    </row>
    <row r="56" spans="1:6" ht="12.75">
      <c r="A56" s="4" t="s">
        <v>17</v>
      </c>
      <c r="B56" s="4"/>
      <c r="C56" s="10"/>
      <c r="F56" s="31">
        <f>SUM(F54:F55)</f>
        <v>7353.427000000001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178887</v>
      </c>
      <c r="D58">
        <v>228897.7</v>
      </c>
      <c r="E58">
        <v>3505.3</v>
      </c>
      <c r="F58" s="34">
        <f>C58/D58*E58</f>
        <v>2739.444743656227</v>
      </c>
    </row>
    <row r="59" spans="1:6" ht="12.75">
      <c r="A59" t="s">
        <v>20</v>
      </c>
      <c r="F59" s="34">
        <f>M20</f>
        <v>1973.3207556</v>
      </c>
    </row>
    <row r="60" spans="1:6" ht="12.75">
      <c r="A60" t="s">
        <v>21</v>
      </c>
      <c r="F60" s="11">
        <f>M36</f>
        <v>18625.776593006998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5661.3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0.38</v>
      </c>
      <c r="E65" t="s">
        <v>14</v>
      </c>
      <c r="F65" s="11">
        <f>B65*D65</f>
        <v>1332.0140000000001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30331.856092263224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0.26</v>
      </c>
      <c r="E70" t="s">
        <v>14</v>
      </c>
      <c r="F70" s="11">
        <f>B70*D70</f>
        <v>911.378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1.15</v>
      </c>
      <c r="F73" s="11">
        <f>B73*D73</f>
        <v>4031.095</v>
      </c>
    </row>
    <row r="74" spans="1:6" ht="12.75">
      <c r="A74" s="4" t="s">
        <v>28</v>
      </c>
      <c r="F74" s="31">
        <f>F70+F73</f>
        <v>4942.473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2.62</v>
      </c>
      <c r="F77" s="11">
        <f>B77*D77</f>
        <v>9183.886</v>
      </c>
    </row>
    <row r="78" spans="1:6" ht="12.75">
      <c r="A78" s="4" t="s">
        <v>30</v>
      </c>
      <c r="F78" s="31">
        <f>SUM(F77)</f>
        <v>9183.886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62425.30209226322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3620.6675213512667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2604.14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v>3328.94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72504.7896136145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43252</v>
      </c>
      <c r="C87" s="40">
        <v>217849</v>
      </c>
      <c r="D87" s="42">
        <f>F44</f>
        <v>52937.17</v>
      </c>
      <c r="E87" s="42">
        <f>F85</f>
        <v>72504.7896136145</v>
      </c>
      <c r="F87" s="43">
        <f>C87+D87-E87</f>
        <v>198281.38038638548</v>
      </c>
    </row>
    <row r="89" spans="1:6" ht="13.5" thickBot="1">
      <c r="A89" t="s">
        <v>116</v>
      </c>
      <c r="C89" s="52">
        <v>43252</v>
      </c>
      <c r="D89" s="8" t="s">
        <v>117</v>
      </c>
      <c r="E89" s="52">
        <v>43281</v>
      </c>
      <c r="F89" t="s">
        <v>118</v>
      </c>
    </row>
    <row r="90" spans="1:7" ht="13.5" thickBot="1">
      <c r="A90" t="s">
        <v>119</v>
      </c>
      <c r="F90" s="53">
        <f>E87</f>
        <v>72504.7896136145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2018-09-03T06:35:54Z</dcterms:modified>
  <cp:category/>
  <cp:version/>
  <cp:contentType/>
  <cp:contentStatus/>
</cp:coreProperties>
</file>