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<sst xmlns="http://schemas.openxmlformats.org/spreadsheetml/2006/main" count="169" uniqueCount="146">
  <si>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</si>
  <si>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</si>
  <si>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</si>
  <si>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</si>
  <si>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</si>
  <si>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</si>
  <si>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</si>
  <si>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</si>
  <si>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</si>
  <si>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</si>
  <si>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</si>
  <si>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</si>
  <si>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</si>
  <si>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</si>
  <si>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</si>
  <si>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</si>
  <si>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</si>
  <si>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</si>
  <si>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</si>
  <si>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</si>
  <si>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</si>
  <si>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</si>
  <si>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</si>
  <si>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</si>
  <si>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</si>
  <si>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</si>
  <si>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</si>
  <si>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</si>
  <si>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</si>
  <si>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</si>
  <si>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</si>
  <si>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</si>
  <si>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</si>
  <si>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</si>
  <si>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</si>
  <si>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</si>
  <si>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</si>
  <si>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</si>
  <si>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</si>
  <si>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</si>
  <si>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</si>
  <si>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</si>
  <si>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</si>
  <si>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</si>
  <si>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</si>
  <si>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</si>
  <si>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</si>
  <si>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</si>
  <si>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</si>
  <si>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</si>
  <si>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</si>
  <si>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</si>
  <si>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</si>
  <si>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</si>
  <si>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</si>
  <si>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</si>
  <si>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</si>
  <si>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</si>
  <si>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</si>
  <si>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</si>
  <si>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</si>
  <si>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</si>
  <si>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</si>
  <si>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</si>
  <si>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</si>
  <si>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</si>
  <si>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</si>
  <si>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</si>
  <si>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</si>
  <si>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</si>
  <si>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</si>
  <si>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</si>
  <si>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</si>
  <si>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</si>
  <si>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</si>
  <si>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</si>
  <si>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</si>
  <si>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</si>
  <si>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</si>
  <si>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</si>
  <si>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</si>
  <si>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</si>
  <si>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</si>
  <si>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</si>
  <si>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</si>
  <si>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</si>
  <si>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</si>
  <si>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</si>
  <si>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</si>
  <si>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</si>
  <si>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</si>
  <si>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</si>
  <si>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</si>
  <si>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</si>
  <si>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</si>
  <si>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</si>
  <si>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</si>
  <si>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</si>
  <si>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</si>
  <si>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</si>
  <si>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</si>
  <si>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</si>
  <si>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</si>
  <si>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</si>
  <si>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</si>
  <si>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</si>
  <si>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</si>
  <si>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</si>
  <si>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</si>
  <si>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</si>
  <si>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</si>
  <si>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</si>
  <si>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</si>
  <si>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</si>
  <si>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</si>
  <si>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</si>
  <si>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</si>
  <si>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</si>
  <si>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</si>
  <si>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</si>
  <si>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</si>
  <si>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</si>
  <si>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</si>
  <si>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</si>
  <si>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</si>
  <si>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</si>
  <si>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</si>
  <si>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</si>
  <si>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</si>
  <si>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</si>
  <si>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</si>
  <si>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</si>
  <si>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</si>
  <si>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ост.на 01.12</t>
  </si>
  <si>
    <t>ноября</t>
  </si>
  <si>
    <t>за   ноябрь  2018 г.</t>
  </si>
  <si>
    <t>установка поручня с покраской (30мп) п-д1</t>
  </si>
  <si>
    <t>поручень</t>
  </si>
  <si>
    <t>30мп</t>
  </si>
  <si>
    <t>акватекс</t>
  </si>
  <si>
    <t>2шт</t>
  </si>
  <si>
    <t>саморезы</t>
  </si>
  <si>
    <t>2уп.</t>
  </si>
  <si>
    <t>смена ламп (7шт)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</si>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</sst>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6" sqref="M46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11</v>
      </c>
      <c r="K1" t="s">
        <v>67</v>
      </c>
    </row>
    <row r="2" spans="1:11" ht="12.75">
      <c r="A2" t="s">
        <v>86</v>
      </c>
      <c r="K2" s="5" t="s">
        <v>135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134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2.6</v>
      </c>
      <c r="M6" s="34">
        <f>L6*126.87*1.202</f>
        <v>396.494124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12.790000000000001</v>
      </c>
      <c r="M20" s="33">
        <f>SUM(M6:M19)</f>
        <v>1950.4460946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f>(0.3*85.9)+(0.3*65.94)</f>
        <v>45.552</v>
      </c>
      <c r="M24" s="32">
        <f>L24*126.87*1.202*1.15</f>
        <v>7988.563610351999</v>
      </c>
    </row>
    <row r="25" spans="1:13" ht="12.75">
      <c r="A25" t="s">
        <v>107</v>
      </c>
      <c r="J25" s="20">
        <v>2</v>
      </c>
      <c r="K25" s="20" t="s">
        <v>143</v>
      </c>
      <c r="L25" s="34">
        <f>0.07*7.1</f>
        <v>0.497</v>
      </c>
      <c r="M25" s="32">
        <f aca="true" t="shared" si="1" ref="M25:M37">L25*126.87*1.202*1.15</f>
        <v>87.160083297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46.049</v>
      </c>
      <c r="M38" s="33">
        <f>SUM(M24:M37)</f>
        <v>8075.723693648999</v>
      </c>
    </row>
    <row r="39" spans="1:11" ht="12.75">
      <c r="A39" s="2" t="s">
        <v>6</v>
      </c>
      <c r="F39" s="11">
        <v>55578.6785</v>
      </c>
      <c r="K39" s="1" t="s">
        <v>62</v>
      </c>
    </row>
    <row r="40" spans="1:13" ht="12.75">
      <c r="A40" t="s">
        <v>7</v>
      </c>
      <c r="F40" s="5">
        <v>51455.71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0.9258174427447029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137</v>
      </c>
      <c r="L42" s="25" t="s">
        <v>138</v>
      </c>
      <c r="M42" s="34">
        <v>559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52355.71</v>
      </c>
      <c r="J43" s="20">
        <v>2</v>
      </c>
      <c r="K43" s="20" t="s">
        <v>139</v>
      </c>
      <c r="L43" s="25" t="s">
        <v>140</v>
      </c>
      <c r="M43" s="25">
        <f>2*730.98</f>
        <v>1461.96</v>
      </c>
    </row>
    <row r="44" spans="10:13" ht="12.75">
      <c r="J44" s="20">
        <v>3</v>
      </c>
      <c r="K44" s="20" t="s">
        <v>141</v>
      </c>
      <c r="L44" s="25" t="s">
        <v>142</v>
      </c>
      <c r="M44" s="34">
        <f>2*170</f>
        <v>340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145</v>
      </c>
      <c r="M45" s="25">
        <f>7*11.51</f>
        <v>80.57</v>
      </c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2500*1.202</f>
        <v>3005</v>
      </c>
      <c r="J49" s="20">
        <v>8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10036.7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6896.544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6896.544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179267</v>
      </c>
      <c r="D57">
        <v>178887</v>
      </c>
      <c r="E57">
        <v>3465.6</v>
      </c>
      <c r="F57" s="35">
        <f>C57/D57*E57</f>
        <v>3472.9617870499255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1950.4460946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8075.723693648999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1*600*1.202</f>
        <v>721.1999999999999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2441.53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</v>
      </c>
      <c r="E64" t="s">
        <v>14</v>
      </c>
      <c r="F64" s="11">
        <f>B64*D64</f>
        <v>1039.6799999999998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2441.53</v>
      </c>
    </row>
    <row r="67" spans="1:6" ht="12.75">
      <c r="A67" s="4" t="s">
        <v>25</v>
      </c>
      <c r="B67" s="10"/>
      <c r="C67" s="10"/>
      <c r="F67" s="31">
        <f>SUM(F57:F66)</f>
        <v>17701.541575298925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0.25</v>
      </c>
      <c r="E69" t="s">
        <v>14</v>
      </c>
      <c r="F69" s="11">
        <f>B69*D69</f>
        <v>866.4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1.03</v>
      </c>
      <c r="E72" t="s">
        <v>14</v>
      </c>
      <c r="F72" s="11">
        <f>B72*D72</f>
        <v>3569.568</v>
      </c>
    </row>
    <row r="73" spans="1:6" ht="12.75">
      <c r="A73" s="4" t="s">
        <v>29</v>
      </c>
      <c r="F73" s="31">
        <f>F69+F72</f>
        <v>4435.968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2.47</v>
      </c>
      <c r="E76" t="s">
        <v>14</v>
      </c>
      <c r="F76" s="11">
        <f>B76*D76</f>
        <v>8560.032000000001</v>
      </c>
    </row>
    <row r="77" spans="1:6" ht="12.75">
      <c r="A77" s="4" t="s">
        <v>32</v>
      </c>
      <c r="F77" s="31">
        <f>SUM(F76)</f>
        <v>8560.032000000001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47630.78557529893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2762.5855633673377</v>
      </c>
    </row>
    <row r="81" spans="1:6" ht="12.75">
      <c r="A81" s="1"/>
      <c r="B81" s="37" t="s">
        <v>129</v>
      </c>
      <c r="C81" s="37"/>
      <c r="D81" s="1"/>
      <c r="E81" s="58"/>
      <c r="F81" s="59">
        <v>2737.5</v>
      </c>
    </row>
    <row r="82" spans="1:6" ht="12.75">
      <c r="A82" s="1"/>
      <c r="B82" s="37" t="s">
        <v>130</v>
      </c>
      <c r="C82" s="37"/>
      <c r="D82" s="1"/>
      <c r="E82" s="58"/>
      <c r="F82" s="59">
        <v>391.5</v>
      </c>
    </row>
    <row r="83" spans="1:6" ht="12.75">
      <c r="A83" s="1"/>
      <c r="B83" s="37" t="s">
        <v>131</v>
      </c>
      <c r="C83" s="37"/>
      <c r="D83" s="1"/>
      <c r="E83" s="58"/>
      <c r="F83" s="59">
        <v>2018.39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55540.76113866626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133</v>
      </c>
    </row>
    <row r="86" spans="1:6" ht="12.75">
      <c r="A86" s="13"/>
      <c r="B86" s="40">
        <v>43770</v>
      </c>
      <c r="C86" s="41">
        <v>-240778</v>
      </c>
      <c r="D86" s="43">
        <f>F43</f>
        <v>52355.71</v>
      </c>
      <c r="E86" s="43">
        <f>F84</f>
        <v>55540.76113866626</v>
      </c>
      <c r="F86" s="44">
        <f>C86+D86-E86</f>
        <v>-243963.05113866628</v>
      </c>
    </row>
    <row r="88" spans="1:6" ht="13.5" thickBot="1">
      <c r="A88" t="s">
        <v>112</v>
      </c>
      <c r="C88" s="55">
        <v>43405</v>
      </c>
      <c r="D88" s="8" t="s">
        <v>113</v>
      </c>
      <c r="E88" s="55">
        <v>43434</v>
      </c>
      <c r="F88" t="s">
        <v>114</v>
      </c>
    </row>
    <row r="89" spans="1:7" ht="13.5" thickBot="1">
      <c r="A89" t="s">
        <v>115</v>
      </c>
      <c r="F89" s="56">
        <f>E86</f>
        <v>55540.76113866626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2017-08-21T12:53:59Z</cp:lastPrinted>
  <dcterms:created xsi:type="dcterms:W3CDTF">2008-08-18T07:30:19Z</dcterms:created>
  <dcterms:modified xsi:type="dcterms:W3CDTF">2019-02-15T10:47:05Z</dcterms:modified>
  <cp:category/>
  <cp:version/>
  <cp:contentType/>
  <cp:contentStatus/>
</cp:coreProperties>
</file>