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<sst xmlns="http://schemas.openxmlformats.org/spreadsheetml/2006/main" count="163" uniqueCount="140">
  <si>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</si>
  <si>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</si>
  <si>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</si>
  <si>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</si>
  <si>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</si>
  <si>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</si>
  <si>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</si>
  <si>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</si>
  <si>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</si>
  <si>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</si>
  <si>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</si>
  <si>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</si>
  <si>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</si>
  <si>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</si>
  <si>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</si>
  <si>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</si>
  <si>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</si>
  <si>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</si>
  <si>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</si>
  <si>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</si>
  <si>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</si>
  <si>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</si>
  <si>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</si>
  <si>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</si>
  <si>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</si>
  <si>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</si>
  <si>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</si>
  <si>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</si>
  <si>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</si>
  <si>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</si>
  <si>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</si>
  <si>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</si>
  <si>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</si>
  <si>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</si>
  <si>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</si>
  <si>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</si>
  <si>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</si>
  <si>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</si>
  <si>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</si>
  <si>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</si>
  <si>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</si>
  <si>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</si>
  <si>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</si>
  <si>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</si>
  <si>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</si>
  <si>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</si>
  <si>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</si>
  <si>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</si>
  <si>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</si>
  <si>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</si>
  <si>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</si>
  <si>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</si>
  <si>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</si>
  <si>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</si>
  <si>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</si>
  <si>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</si>
  <si>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</si>
  <si>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</si>
  <si>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</si>
  <si>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</si>
  <si>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</si>
  <si>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</si>
  <si>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</si>
  <si>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</si>
  <si>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</si>
  <si>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</si>
  <si>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</si>
  <si>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</si>
  <si>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</si>
  <si>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</si>
  <si>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</si>
  <si>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</si>
  <si>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</si>
  <si>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</si>
  <si>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</si>
  <si>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</si>
  <si>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</si>
  <si>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</si>
  <si>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</si>
  <si>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</si>
  <si>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</si>
  <si>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</si>
  <si>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</si>
  <si>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</si>
  <si>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</si>
  <si>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</si>
  <si>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</si>
  <si>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</si>
  <si>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</si>
  <si>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</si>
  <si>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</si>
  <si>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</si>
  <si>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</si>
  <si>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</si>
  <si>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</si>
  <si>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</si>
  <si>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</si>
  <si>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</si>
  <si>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</si>
  <si>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</si>
  <si>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</si>
  <si>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</si>
  <si>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</si>
  <si>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</si>
  <si>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</si>
  <si>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</si>
  <si>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</si>
  <si>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</si>
  <si>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</si>
  <si>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</si>
  <si>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</si>
  <si>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</si>
  <si>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</si>
  <si>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</si>
  <si>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</si>
  <si>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</si>
  <si>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</si>
  <si>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</si>
  <si>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</si>
  <si>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</si>
  <si>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</si>
  <si>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</si>
  <si>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</si>
  <si>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</si>
  <si>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</si>
  <si>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</si>
  <si>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</si>
  <si>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</si>
  <si>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</si>
  <si>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</si>
  <si>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</si>
  <si>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</si>
  <si>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</si>
  <si>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</si>
  <si>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</si>
  <si>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</si>
  <si>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ламп (3шт)</t>
  </si>
  <si>
    <t>лампа</t>
  </si>
  <si>
    <t>3шт</t>
  </si>
  <si>
    <t>прочистка вентканала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</si>
</sst>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L26" sqref="L2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11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2.66</v>
      </c>
      <c r="M6" s="47">
        <f>L6*126.87*1.202</f>
        <v>405.64398840000007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1906.22175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25.52</v>
      </c>
      <c r="M20" s="33">
        <f>SUM(M6:M19)</f>
        <v>3891.7423248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0.03*7.1</f>
        <v>0.213</v>
      </c>
      <c r="M24" s="32">
        <f>L24*126.87*1.202*1.15</f>
        <v>37.354321412999994</v>
      </c>
    </row>
    <row r="25" spans="1:13" ht="12.75">
      <c r="A25" t="s">
        <v>106</v>
      </c>
      <c r="J25" s="20">
        <v>2</v>
      </c>
      <c r="K25" s="20" t="s">
        <v>139</v>
      </c>
      <c r="L25" s="25">
        <f>0.15*18.7</f>
        <v>2.8049999999999997</v>
      </c>
      <c r="M25" s="32">
        <f aca="true" t="shared" si="1" ref="M25:M36">L25*126.87*1.202*1.15</f>
        <v>491.9195848049999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3.018</v>
      </c>
      <c r="M37" s="33">
        <f>SUM(M24:M36)</f>
        <v>529.2739062179999</v>
      </c>
    </row>
    <row r="38" ht="12.75">
      <c r="K38" s="1" t="s">
        <v>61</v>
      </c>
    </row>
    <row r="39" spans="1:13" ht="12.75">
      <c r="A39" s="2" t="s">
        <v>6</v>
      </c>
      <c r="F39" s="11">
        <v>54841.8078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52884.34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0.9643070154226389</v>
      </c>
      <c r="J41" s="20">
        <v>1</v>
      </c>
      <c r="K41" s="20" t="s">
        <v>137</v>
      </c>
      <c r="L41" s="25" t="s">
        <v>138</v>
      </c>
      <c r="M41" s="25">
        <f>3*11.51</f>
        <v>34.53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54184.34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(5788)*1.202</f>
        <v>6957.1759999999995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(2900)*1.202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10442.975999999999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179267</v>
      </c>
      <c r="D57">
        <v>178887</v>
      </c>
      <c r="E57">
        <v>3473</v>
      </c>
      <c r="F57" s="34">
        <f>C57/D57*E57</f>
        <v>3480.3775064705655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3891.7423248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529.2739062179999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34.53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</v>
      </c>
      <c r="E64" t="s">
        <v>14</v>
      </c>
      <c r="F64" s="11">
        <f>B64*D64</f>
        <v>1041.8999999999999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8977.823737488565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1.03</v>
      </c>
      <c r="E72" t="s">
        <v>14</v>
      </c>
      <c r="F72" s="11">
        <f>B72*D72</f>
        <v>3577.19</v>
      </c>
      <c r="J72" s="20"/>
      <c r="K72" s="20"/>
      <c r="L72" s="30" t="s">
        <v>64</v>
      </c>
      <c r="M72" s="33">
        <f>SUM(M41:M71)</f>
        <v>34.53</v>
      </c>
    </row>
    <row r="73" spans="1:6" ht="12.75">
      <c r="A73" s="4" t="s">
        <v>29</v>
      </c>
      <c r="F73" s="31">
        <f>F69+F72</f>
        <v>4445.4400000000005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2.47</v>
      </c>
      <c r="E76" t="s">
        <v>14</v>
      </c>
      <c r="F76" s="11">
        <f>B76*D76</f>
        <v>8578.310000000001</v>
      </c>
    </row>
    <row r="77" spans="1:6" ht="12.75">
      <c r="A77" s="4" t="s">
        <v>31</v>
      </c>
      <c r="F77" s="8">
        <f>SUM(F76)</f>
        <v>8578.310000000001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39355.819737488564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2282.6375447743367</v>
      </c>
    </row>
    <row r="81" spans="1:6" ht="12.75">
      <c r="A81" s="1"/>
      <c r="B81" s="35" t="s">
        <v>129</v>
      </c>
      <c r="C81" s="35"/>
      <c r="D81" s="1"/>
      <c r="E81" s="56"/>
      <c r="F81" s="57">
        <v>2588.58</v>
      </c>
    </row>
    <row r="82" spans="1:6" ht="12.75">
      <c r="A82" s="1"/>
      <c r="B82" s="35" t="s">
        <v>130</v>
      </c>
      <c r="C82" s="35"/>
      <c r="D82" s="1"/>
      <c r="E82" s="56"/>
      <c r="F82" s="57">
        <v>370.36</v>
      </c>
    </row>
    <row r="83" spans="1:6" ht="12.75">
      <c r="A83" s="1"/>
      <c r="B83" s="35" t="s">
        <v>131</v>
      </c>
      <c r="C83" s="35"/>
      <c r="D83" s="1"/>
      <c r="E83" s="56"/>
      <c r="F83" s="57">
        <v>1914.35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46511.7472822629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133</v>
      </c>
    </row>
    <row r="86" spans="1:6" ht="12.75">
      <c r="A86" s="13"/>
      <c r="B86" s="38">
        <v>43770</v>
      </c>
      <c r="C86" s="39">
        <v>152749</v>
      </c>
      <c r="D86" s="42">
        <f>F43</f>
        <v>54184.34</v>
      </c>
      <c r="E86" s="42">
        <f>F84</f>
        <v>46511.7472822629</v>
      </c>
      <c r="F86" s="43">
        <f>C86+D86-E86</f>
        <v>160421.5927177371</v>
      </c>
    </row>
    <row r="88" spans="1:6" ht="13.5" thickBot="1">
      <c r="A88" t="s">
        <v>111</v>
      </c>
      <c r="C88" s="52">
        <v>43405</v>
      </c>
      <c r="D88" s="8" t="s">
        <v>112</v>
      </c>
      <c r="E88" s="52">
        <v>43434</v>
      </c>
      <c r="F88" t="s">
        <v>113</v>
      </c>
    </row>
    <row r="89" spans="1:7" ht="13.5" thickBot="1">
      <c r="A89" t="s">
        <v>114</v>
      </c>
      <c r="F89" s="53">
        <f>E86</f>
        <v>46511.7472822629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2019-02-19T08:30:59Z</dcterms:modified>
  <cp:category/>
  <cp:version/>
  <cp:contentType/>
  <cp:contentStatus/>
</cp:coreProperties>
</file>