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<sst xmlns="http://schemas.openxmlformats.org/spreadsheetml/2006/main" count="164" uniqueCount="141">
  <si>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</si>
  <si>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</si>
  <si>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</si>
  <si>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</si>
  <si>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</si>
  <si>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</si>
  <si>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</si>
  <si>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</si>
  <si>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</si>
  <si>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</si>
  <si>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</si>
  <si>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</si>
  <si>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</si>
  <si>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</si>
  <si>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</si>
  <si>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</si>
  <si>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</si>
  <si>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</si>
  <si>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</si>
  <si>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</si>
  <si>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</si>
  <si>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</si>
  <si>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</si>
  <si>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</si>
  <si>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</si>
  <si>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</si>
  <si>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</si>
  <si>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</si>
  <si>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</si>
  <si>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</si>
  <si>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</si>
  <si>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</si>
  <si>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</si>
  <si>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</si>
  <si>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</si>
  <si>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</si>
  <si>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</si>
  <si>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</si>
  <si>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</si>
  <si>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</si>
  <si>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</si>
  <si>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</si>
  <si>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</si>
  <si>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</si>
  <si>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</si>
  <si>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</si>
  <si>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</si>
  <si>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</si>
  <si>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</si>
  <si>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</si>
  <si>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</si>
  <si>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</si>
  <si>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</si>
  <si>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</si>
  <si>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</si>
  <si>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</si>
  <si>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</si>
  <si>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</si>
  <si>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</si>
  <si>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</si>
  <si>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</si>
  <si>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</si>
  <si>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</si>
  <si>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</si>
  <si>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</si>
  <si>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</si>
  <si>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</si>
  <si>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</si>
  <si>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</si>
  <si>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</si>
  <si>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</si>
  <si>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</si>
  <si>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</si>
  <si>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</si>
  <si>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</si>
  <si>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</si>
  <si>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</si>
  <si>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</si>
  <si>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</si>
  <si>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</si>
  <si>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</si>
  <si>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</si>
  <si>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</si>
  <si>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</si>
  <si>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</si>
  <si>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</si>
  <si>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</si>
  <si>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</si>
  <si>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</si>
  <si>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</si>
  <si>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</si>
  <si>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</si>
  <si>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</si>
  <si>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</si>
  <si>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</si>
  <si>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</si>
  <si>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</si>
  <si>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</si>
  <si>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</si>
  <si>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</si>
  <si>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</si>
  <si>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</si>
  <si>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</si>
  <si>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</si>
  <si>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</si>
  <si>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</si>
  <si>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</si>
  <si>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</si>
  <si>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</si>
  <si>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</si>
  <si>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</si>
  <si>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</si>
  <si>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</si>
  <si>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</si>
  <si>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</si>
  <si>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</si>
  <si>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</si>
  <si>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</si>
  <si>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</si>
  <si>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</si>
  <si>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</si>
  <si>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</si>
  <si>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</si>
  <si>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</si>
  <si>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</si>
  <si>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</si>
  <si>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</si>
  <si>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</si>
  <si>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</si>
  <si>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</si>
  <si>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</si>
  <si>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</si>
  <si>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</si>
  <si>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</si>
  <si>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</si>
  <si>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</si>
  <si>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прочистка канализации</t>
  </si>
  <si>
    <t>откачка воды из техподполий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</si>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</sst>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12.5</v>
      </c>
      <c r="M17" s="47">
        <f t="shared" si="0"/>
        <v>1906.22175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22.86</v>
      </c>
      <c r="M20" s="33">
        <f>SUM(M6:M19)</f>
        <v>3486.0983364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137</v>
      </c>
      <c r="L25" s="25">
        <f>0.25*7</f>
        <v>1.75</v>
      </c>
      <c r="M25" s="32">
        <f aca="true" t="shared" si="1" ref="M25:M36">L25*126.87*1.202*1.15</f>
        <v>306.90170175</v>
      </c>
    </row>
    <row r="26" spans="1:13" ht="12.75">
      <c r="A26" t="s">
        <v>107</v>
      </c>
      <c r="J26" s="20">
        <v>3</v>
      </c>
      <c r="K26" s="20" t="s">
        <v>138</v>
      </c>
      <c r="L26" s="47">
        <f>0.07*7.1</f>
        <v>0.497</v>
      </c>
      <c r="M26" s="32">
        <f t="shared" si="1"/>
        <v>87.160083297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7.077</v>
      </c>
      <c r="M37" s="33">
        <f>SUM(M24:M36)</f>
        <v>1241.110481877</v>
      </c>
    </row>
    <row r="38" ht="12.75">
      <c r="K38" s="1" t="s">
        <v>61</v>
      </c>
    </row>
    <row r="39" spans="1:13" ht="12.75">
      <c r="A39" s="2" t="s">
        <v>6</v>
      </c>
      <c r="F39" s="11">
        <f>53291.91</f>
        <v>53291.91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59490.61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1.1163159661569644</v>
      </c>
      <c r="J41" s="20">
        <v>1</v>
      </c>
      <c r="K41" s="20" t="s">
        <v>139</v>
      </c>
      <c r="L41" s="25" t="s">
        <v>140</v>
      </c>
      <c r="M41" s="25">
        <f>7*14.61</f>
        <v>102.27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60790.61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2900*1.202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10517.5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6911.2699999999995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184596</v>
      </c>
      <c r="D57">
        <v>228897.7</v>
      </c>
      <c r="E57">
        <v>3473</v>
      </c>
      <c r="F57" s="34">
        <f>C57/D57*E57</f>
        <v>2800.822847935999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3486.0983364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1241.110481877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102.27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0.35</v>
      </c>
      <c r="E64" t="s">
        <v>14</v>
      </c>
      <c r="F64" s="11">
        <f>B64*D64</f>
        <v>1215.55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8845.851666212999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0.26</v>
      </c>
      <c r="E69" t="s">
        <v>14</v>
      </c>
      <c r="F69" s="11">
        <f>B69*D69</f>
        <v>902.98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0.9</v>
      </c>
      <c r="E72" t="s">
        <v>14</v>
      </c>
      <c r="F72" s="11">
        <f>B72*D72</f>
        <v>3125.7000000000003</v>
      </c>
      <c r="J72" s="20"/>
      <c r="K72" s="20"/>
      <c r="L72" s="30" t="s">
        <v>64</v>
      </c>
      <c r="M72" s="33">
        <f>SUM(M41:M71)</f>
        <v>102.27</v>
      </c>
    </row>
    <row r="73" spans="1:6" ht="12.75">
      <c r="A73" s="4" t="s">
        <v>29</v>
      </c>
      <c r="F73" s="31">
        <f>F69+F72</f>
        <v>4028.6800000000003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2.02</v>
      </c>
      <c r="E76" t="s">
        <v>14</v>
      </c>
      <c r="F76" s="11">
        <f>B76*D76</f>
        <v>7015.46</v>
      </c>
    </row>
    <row r="77" spans="1:6" ht="12.75">
      <c r="A77" s="4" t="s">
        <v>31</v>
      </c>
      <c r="F77" s="8">
        <f>SUM(F76)</f>
        <v>7015.46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37318.761666213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2164.488176640354</v>
      </c>
    </row>
    <row r="81" spans="1:6" ht="12.75">
      <c r="A81" s="1"/>
      <c r="B81" s="35" t="s">
        <v>129</v>
      </c>
      <c r="C81" s="35"/>
      <c r="D81" s="1"/>
      <c r="E81" s="56"/>
      <c r="F81" s="57">
        <v>2470.3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v>3090.15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45529.749842853365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43221</v>
      </c>
      <c r="C86" s="39">
        <v>95803</v>
      </c>
      <c r="D86" s="42">
        <f>F43</f>
        <v>60790.61</v>
      </c>
      <c r="E86" s="42">
        <f>F84</f>
        <v>45529.749842853365</v>
      </c>
      <c r="F86" s="43">
        <f>C86+D86-E86</f>
        <v>111063.86015714661</v>
      </c>
    </row>
    <row r="88" spans="1:7" ht="13.5" thickBot="1">
      <c r="A88" t="s">
        <v>111</v>
      </c>
      <c r="C88" s="52">
        <v>43221</v>
      </c>
      <c r="D88" s="8" t="s">
        <v>112</v>
      </c>
      <c r="E88" s="52">
        <v>43251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45529.749842853365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2018-07-19T05:46:35Z</dcterms:modified>
  <cp:category/>
  <cp:version/>
  <cp:contentType/>
  <cp:contentStatus/>
</cp:coreProperties>
</file>