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<sst xmlns="http://schemas.openxmlformats.org/spreadsheetml/2006/main" count="169" uniqueCount="147">
  <si>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</si>
  <si>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</si>
  <si>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</si>
  <si>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</si>
  <si>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</si>
  <si>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</si>
  <si>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</si>
  <si>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</si>
  <si>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</si>
  <si>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</si>
  <si>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</si>
  <si>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</si>
  <si>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</si>
  <si>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</si>
  <si>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</si>
  <si>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</si>
  <si>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</si>
  <si>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</si>
  <si>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</si>
  <si>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</si>
  <si>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</si>
  <si>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</si>
  <si>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</si>
  <si>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</si>
  <si>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</si>
  <si>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</si>
  <si>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</si>
  <si>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</si>
  <si>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</si>
  <si>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</si>
  <si>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</si>
  <si>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</si>
  <si>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</si>
  <si>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</si>
  <si>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</si>
  <si>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</si>
  <si>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</si>
  <si>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</si>
  <si>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</si>
  <si>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</si>
  <si>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</si>
  <si>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</si>
  <si>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</si>
  <si>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</si>
  <si>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</si>
  <si>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</si>
  <si>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</si>
  <si>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</si>
  <si>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</si>
  <si>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</si>
  <si>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</si>
  <si>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</si>
  <si>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</si>
  <si>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</si>
  <si>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</si>
  <si>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</si>
  <si>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</si>
  <si>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</si>
  <si>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</si>
  <si>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</si>
  <si>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</si>
  <si>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</si>
  <si>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</si>
  <si>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</si>
  <si>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</si>
  <si>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</si>
  <si>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</si>
  <si>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</si>
  <si>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</si>
  <si>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</si>
  <si>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</si>
  <si>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</si>
  <si>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</si>
  <si>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</si>
  <si>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</si>
  <si>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</si>
  <si>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</si>
  <si>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</si>
  <si>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</si>
  <si>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</si>
  <si>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</si>
  <si>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</si>
  <si>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</si>
  <si>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</si>
  <si>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</si>
  <si>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</si>
  <si>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</si>
  <si>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</si>
  <si>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</si>
  <si>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</si>
  <si>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</si>
  <si>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</si>
  <si>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</si>
  <si>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</si>
  <si>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</si>
  <si>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</si>
  <si>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</si>
  <si>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</si>
  <si>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</si>
  <si>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</si>
  <si>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</si>
  <si>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</si>
  <si>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</si>
  <si>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</si>
  <si>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</si>
  <si>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</si>
  <si>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</si>
  <si>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</si>
  <si>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</si>
  <si>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</si>
  <si>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</si>
  <si>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</si>
  <si>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</si>
  <si>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</si>
  <si>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</si>
  <si>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</si>
  <si>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</si>
  <si>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</si>
  <si>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</si>
  <si>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</si>
  <si>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</si>
  <si>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</si>
  <si>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</si>
  <si>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</si>
  <si>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</si>
  <si>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</si>
  <si>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</si>
  <si>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</si>
  <si>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</si>
  <si>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</si>
  <si>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</si>
  <si>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</si>
  <si>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</si>
  <si>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</si>
  <si>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</si>
  <si>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</si>
  <si>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</si>
  <si>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 xml:space="preserve"> Страховка</t>
  </si>
  <si>
    <t>апреля</t>
  </si>
  <si>
    <t>за   апрель  2018 г.</t>
  </si>
  <si>
    <t>ост.на 01.05</t>
  </si>
  <si>
    <t>смена замка (2шт) п-д2 решетка</t>
  </si>
  <si>
    <t>замок</t>
  </si>
  <si>
    <t>2шт</t>
  </si>
  <si>
    <t>смена ламп (6шт) п-д3</t>
  </si>
  <si>
    <t>лампа</t>
  </si>
  <si>
    <t>6шт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</si>
</sst>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46">
      <selection activeCell="F59" sqref="F5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4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136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4">
        <f>L6*126.87*1.202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L7*126.87*1.202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5.27</v>
      </c>
      <c r="M9" s="54">
        <f t="shared" si="0"/>
        <v>803.6630897999999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4">
        <f t="shared" si="0"/>
        <v>1608.851157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803.6630897999999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4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4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548.991864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76.24887</v>
      </c>
    </row>
    <row r="20" spans="1:13" ht="12.75">
      <c r="A20" t="s">
        <v>106</v>
      </c>
      <c r="J20" s="20"/>
      <c r="K20" s="27" t="s">
        <v>51</v>
      </c>
      <c r="L20" s="28">
        <f>SUM(L6:L19)</f>
        <v>25.19</v>
      </c>
      <c r="M20" s="33">
        <f>SUM(M6:M19)</f>
        <v>3841.4180705999997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1.07*2</f>
        <v>2.14</v>
      </c>
      <c r="M24" s="32">
        <f>L24*126.87*1.202*1.15</f>
        <v>375.29693813999995</v>
      </c>
    </row>
    <row r="25" spans="1:13" ht="12.75">
      <c r="A25" t="s">
        <v>110</v>
      </c>
      <c r="J25" s="23">
        <v>2</v>
      </c>
      <c r="K25" s="35" t="s">
        <v>144</v>
      </c>
      <c r="L25" s="54">
        <f>6*13.96</f>
        <v>83.76</v>
      </c>
      <c r="M25" s="32">
        <f aca="true" t="shared" si="1" ref="M25:M35">L25*126.87*1.202*1.15</f>
        <v>14689.19230776</v>
      </c>
    </row>
    <row r="26" spans="1:13" ht="12.75">
      <c r="A26" t="s">
        <v>111</v>
      </c>
      <c r="J26" s="23">
        <v>3</v>
      </c>
      <c r="K26" s="35"/>
      <c r="L26" s="62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51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85.9</v>
      </c>
      <c r="M36" s="33">
        <f>SUM(M24:M35)</f>
        <v>15064.4892459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f>201265.76-48.36</f>
        <v>201217.40000000002</v>
      </c>
      <c r="J40" s="23">
        <v>1</v>
      </c>
      <c r="K40" s="35" t="s">
        <v>142</v>
      </c>
      <c r="L40" s="23" t="s">
        <v>143</v>
      </c>
      <c r="M40" s="23">
        <f>2*250.77</f>
        <v>501.54</v>
      </c>
    </row>
    <row r="41" spans="1:13" ht="12.75">
      <c r="A41" t="s">
        <v>7</v>
      </c>
      <c r="F41" s="5">
        <v>194685.71</v>
      </c>
      <c r="J41" s="25">
        <v>2</v>
      </c>
      <c r="K41" s="39" t="s">
        <v>145</v>
      </c>
      <c r="L41" s="23" t="s">
        <v>146</v>
      </c>
      <c r="M41" s="23">
        <f>6*13.96</f>
        <v>83.76</v>
      </c>
    </row>
    <row r="42" spans="2:13" ht="12.75">
      <c r="B42" t="s">
        <v>8</v>
      </c>
      <c r="F42" s="9">
        <f>F41/F40</f>
        <v>0.9675391392593283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196785.71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8400*1.202</f>
        <v>10096.8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11200*1.202</f>
        <v>13462.4</v>
      </c>
      <c r="J49" s="25">
        <v>10</v>
      </c>
      <c r="K49" s="39"/>
      <c r="L49" s="23"/>
      <c r="M49" s="23"/>
    </row>
    <row r="50" spans="1:13" ht="12.75">
      <c r="A50" s="6" t="s">
        <v>87</v>
      </c>
      <c r="E50" s="5">
        <v>0</v>
      </c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23559.199999999997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1.99</v>
      </c>
      <c r="E53" s="13" t="s">
        <v>14</v>
      </c>
      <c r="F53" s="11">
        <f>E33*D53</f>
        <v>19866.966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19866.966</v>
      </c>
      <c r="J55" s="20"/>
      <c r="K55" s="20"/>
      <c r="L55" s="31" t="s">
        <v>58</v>
      </c>
      <c r="M55" s="33">
        <f>SUM(M40:M54)</f>
        <v>585.3000000000001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7" t="s">
        <v>137</v>
      </c>
      <c r="B58" s="63"/>
      <c r="C58" s="57"/>
      <c r="D58" s="61"/>
      <c r="E58" s="57"/>
      <c r="F58" s="61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179267</v>
      </c>
      <c r="D61">
        <v>228897.7</v>
      </c>
      <c r="E61">
        <v>9983.4</v>
      </c>
      <c r="F61" s="36">
        <f>C61/D61*E61</f>
        <v>7818.751205451168</v>
      </c>
      <c r="J61" s="46"/>
    </row>
    <row r="62" spans="1:10" ht="12.75">
      <c r="A62" t="s">
        <v>19</v>
      </c>
      <c r="F62" s="36">
        <f>M20</f>
        <v>3841.4180705999997</v>
      </c>
      <c r="J62" s="46"/>
    </row>
    <row r="63" spans="1:6" ht="12.75">
      <c r="A63" t="s">
        <v>20</v>
      </c>
      <c r="F63" s="11">
        <f>M36</f>
        <v>15064.4892459</v>
      </c>
    </row>
    <row r="64" spans="1:6" ht="12.75">
      <c r="A64" t="s">
        <v>73</v>
      </c>
      <c r="F64" s="11">
        <v>0</v>
      </c>
    </row>
    <row r="65" spans="1:6" ht="12.75">
      <c r="A65" t="s">
        <v>21</v>
      </c>
      <c r="F65" s="11">
        <f>M55</f>
        <v>585.3000000000001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0.28</v>
      </c>
      <c r="E69" t="s">
        <v>14</v>
      </c>
      <c r="F69" s="11">
        <f>B69*D69</f>
        <v>2795.3520000000003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30105.310521951167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0.99</v>
      </c>
      <c r="E76" t="s">
        <v>14</v>
      </c>
      <c r="F76" s="11">
        <f>B76*D76</f>
        <v>9883.565999999999</v>
      </c>
    </row>
    <row r="77" spans="1:6" ht="12.75">
      <c r="A77" s="10" t="s">
        <v>66</v>
      </c>
      <c r="F77" s="34">
        <f>F73+F76</f>
        <v>12279.581999999999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2.01</v>
      </c>
      <c r="E80" t="s">
        <v>14</v>
      </c>
      <c r="F80" s="11">
        <f>B80*D80</f>
        <v>20066.634</v>
      </c>
    </row>
    <row r="81" spans="1:9" ht="12.75">
      <c r="A81" s="4" t="s">
        <v>67</v>
      </c>
      <c r="B81" s="1"/>
      <c r="F81" s="34">
        <f>SUM(F80)</f>
        <v>20066.634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131097.69252195116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7603.666166273167</v>
      </c>
    </row>
    <row r="85" spans="1:6" ht="12.75">
      <c r="A85" s="1"/>
      <c r="B85" s="38" t="s">
        <v>133</v>
      </c>
      <c r="C85" s="38"/>
      <c r="D85" s="1"/>
      <c r="E85" s="64"/>
      <c r="F85" s="65">
        <v>27943.3</v>
      </c>
    </row>
    <row r="86" spans="1:6" ht="12.75">
      <c r="A86" s="1"/>
      <c r="B86" s="38" t="s">
        <v>134</v>
      </c>
      <c r="C86" s="38"/>
      <c r="D86" s="1"/>
      <c r="E86" s="64"/>
      <c r="F86" s="65">
        <v>2098.37</v>
      </c>
    </row>
    <row r="87" spans="1:6" ht="12.75">
      <c r="A87" s="1"/>
      <c r="B87" s="38" t="s">
        <v>135</v>
      </c>
      <c r="C87" s="38"/>
      <c r="D87" s="1"/>
      <c r="E87" s="64"/>
      <c r="F87" s="65">
        <v>13288.76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182031.78868822433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43191</v>
      </c>
      <c r="C90" s="43">
        <v>259414</v>
      </c>
      <c r="D90" s="47">
        <f>F44</f>
        <v>196785.71</v>
      </c>
      <c r="E90" s="47">
        <f>F88</f>
        <v>182031.78868822433</v>
      </c>
      <c r="F90" s="45">
        <f>C90+D90-E90</f>
        <v>274167.92131177563</v>
      </c>
    </row>
    <row r="92" spans="1:6" ht="13.5" thickBot="1">
      <c r="A92" t="s">
        <v>116</v>
      </c>
      <c r="C92" s="59">
        <v>43191</v>
      </c>
      <c r="D92" s="8" t="s">
        <v>117</v>
      </c>
      <c r="E92" s="59">
        <v>43220</v>
      </c>
      <c r="F92" t="s">
        <v>118</v>
      </c>
    </row>
    <row r="93" spans="1:7" ht="13.5" thickBot="1">
      <c r="A93" t="s">
        <v>119</v>
      </c>
      <c r="F93" s="58">
        <f>E90</f>
        <v>182031.78868822433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2018-07-03T10:38:30Z</dcterms:modified>
  <cp:category/>
  <cp:version/>
  <cp:contentType/>
  <cp:contentStatus/>
</cp:coreProperties>
</file>