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<sst xmlns="http://schemas.openxmlformats.org/spreadsheetml/2006/main" count="163" uniqueCount="140">
  <si>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</si>
  <si>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</si>
  <si>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</si>
  <si>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</si>
  <si>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</si>
  <si>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</si>
  <si>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</si>
  <si>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</si>
  <si>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</si>
  <si>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</si>
  <si>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</si>
  <si>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</si>
  <si>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</si>
  <si>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</si>
  <si>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</si>
  <si>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</si>
  <si>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</si>
  <si>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</si>
  <si>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</si>
  <si>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</si>
  <si>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</si>
  <si>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</si>
  <si>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</si>
  <si>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</si>
  <si>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</si>
  <si>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</si>
  <si>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</si>
  <si>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</si>
  <si>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</si>
  <si>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</si>
  <si>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</si>
  <si>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</si>
  <si>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</si>
  <si>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</si>
  <si>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</si>
  <si>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</si>
  <si>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</si>
  <si>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</si>
  <si>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</si>
  <si>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</si>
  <si>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</si>
  <si>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</si>
  <si>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</si>
  <si>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</si>
  <si>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</si>
  <si>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</si>
  <si>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</si>
  <si>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</si>
  <si>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</si>
  <si>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</si>
  <si>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</si>
  <si>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</si>
  <si>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</si>
  <si>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</si>
  <si>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</si>
  <si>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</si>
  <si>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</si>
  <si>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</si>
  <si>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</si>
  <si>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</si>
  <si>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</si>
  <si>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</si>
  <si>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</si>
  <si>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</si>
  <si>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</si>
  <si>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</si>
  <si>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</si>
  <si>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</si>
  <si>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</si>
  <si>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</si>
  <si>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</si>
  <si>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</si>
  <si>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</si>
  <si>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</si>
  <si>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</si>
  <si>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</si>
  <si>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</si>
  <si>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</si>
  <si>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</si>
  <si>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</si>
  <si>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</si>
  <si>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</si>
  <si>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</si>
  <si>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</si>
  <si>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</si>
  <si>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</si>
  <si>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</si>
  <si>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</si>
  <si>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</si>
  <si>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</si>
  <si>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</si>
  <si>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</si>
  <si>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</si>
  <si>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</si>
  <si>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</si>
  <si>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</si>
  <si>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</si>
  <si>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</si>
  <si>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</si>
  <si>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</si>
  <si>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</si>
  <si>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</si>
  <si>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</si>
  <si>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</si>
  <si>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</si>
  <si>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</si>
  <si>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</si>
  <si>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</si>
  <si>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</si>
  <si>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</si>
  <si>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</si>
  <si>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</si>
  <si>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</si>
  <si>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</si>
  <si>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</si>
  <si>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</si>
  <si>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</si>
  <si>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</si>
  <si>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</si>
  <si>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</si>
  <si>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</si>
  <si>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</si>
  <si>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</si>
  <si>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</si>
  <si>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</si>
  <si>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</si>
  <si>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</si>
  <si>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</si>
  <si>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</si>
  <si>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</si>
  <si>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</si>
  <si>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</si>
  <si>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0</t>
  </si>
  <si>
    <t>января</t>
  </si>
  <si>
    <t>2018 г.</t>
  </si>
  <si>
    <t>за   январь  2018 г.</t>
  </si>
  <si>
    <t>ост.на 01.02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</si>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</sst>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4" sqref="D54:D80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1</v>
      </c>
      <c r="F5" s="8" t="s">
        <v>133</v>
      </c>
      <c r="G5" s="8" t="s">
        <v>134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457.49322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132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533.74209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f>0.05*7.1</f>
        <v>0.355</v>
      </c>
      <c r="M24" s="33">
        <f>L24*126.87*1.202*1.15</f>
        <v>62.25720235499998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1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0.355</v>
      </c>
      <c r="M32" s="34">
        <f>SUM(M24:M31)</f>
        <v>62.25720235499998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5*14.5</f>
        <v>72.5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22817.89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19338.57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0.8475178905674451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19588.57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5850*1.202</f>
        <v>7031.7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1200*1.202</f>
        <v>1442.3999999999999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8474.1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1.98</v>
      </c>
      <c r="E54" t="s">
        <v>14</v>
      </c>
      <c r="F54" s="11">
        <f>E33*D54</f>
        <v>3115.7279999999996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72.5</v>
      </c>
    </row>
    <row r="56" spans="1:6" ht="12.75">
      <c r="A56" s="4" t="s">
        <v>16</v>
      </c>
      <c r="B56" s="10"/>
      <c r="C56" s="10"/>
      <c r="F56" s="32">
        <f>SUM(F54:F55)</f>
        <v>3115.7279999999996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183454</v>
      </c>
      <c r="D58">
        <v>228897.7</v>
      </c>
      <c r="E58">
        <v>1537.6</v>
      </c>
      <c r="F58" s="35">
        <f>C58/D58*E58</f>
        <v>1232.3359754160917</v>
      </c>
    </row>
    <row r="59" spans="1:6" ht="12.75">
      <c r="A59" t="s">
        <v>19</v>
      </c>
      <c r="F59" s="35">
        <f>M20</f>
        <v>533.74209</v>
      </c>
    </row>
    <row r="60" spans="1:6" ht="12.75">
      <c r="A60" t="s">
        <v>20</v>
      </c>
      <c r="F60" s="11">
        <f>M32</f>
        <v>62.25720235499998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72.5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0.19</v>
      </c>
      <c r="E65" t="s">
        <v>14</v>
      </c>
      <c r="F65" s="11">
        <f>B65*D65</f>
        <v>298.984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2199.8192677710917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1.11</v>
      </c>
      <c r="E73" t="s">
        <v>14</v>
      </c>
      <c r="F73" s="11">
        <f>B73*D73</f>
        <v>1746.6960000000001</v>
      </c>
    </row>
    <row r="74" spans="1:6" ht="12.75">
      <c r="A74" s="4" t="s">
        <v>28</v>
      </c>
      <c r="F74" s="32">
        <f>F70+F73</f>
        <v>2061.416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1.96</v>
      </c>
      <c r="E77" t="s">
        <v>14</v>
      </c>
      <c r="F77" s="11">
        <f>B77*D77</f>
        <v>3084.256</v>
      </c>
    </row>
    <row r="78" spans="1:6" ht="12.75">
      <c r="A78" s="4" t="s">
        <v>31</v>
      </c>
      <c r="F78" s="32">
        <f>SUM(F77)</f>
        <v>3084.256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18935.319267771094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1098.2485175307233</v>
      </c>
      <c r="G81" s="7"/>
      <c r="H81" s="7"/>
      <c r="I81" s="7"/>
    </row>
    <row r="82" spans="1:9" ht="12.75">
      <c r="A82" s="1"/>
      <c r="B82" s="36" t="s">
        <v>129</v>
      </c>
      <c r="C82" s="36"/>
      <c r="D82" s="1"/>
      <c r="E82" s="58"/>
      <c r="F82" s="59">
        <v>986.48</v>
      </c>
      <c r="G82" s="7"/>
      <c r="H82" s="7"/>
      <c r="I82" s="7"/>
    </row>
    <row r="83" spans="1:9" ht="12.75">
      <c r="A83" s="1"/>
      <c r="B83" s="36" t="s">
        <v>130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131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21208.797785301816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43101</v>
      </c>
      <c r="C87" s="40">
        <v>-324212</v>
      </c>
      <c r="D87" s="42">
        <f>F44</f>
        <v>19588.57</v>
      </c>
      <c r="E87" s="42">
        <f>F85</f>
        <v>21208.797785301816</v>
      </c>
      <c r="F87" s="43">
        <f>C87+D87-E87</f>
        <v>-325832.2277853018</v>
      </c>
    </row>
    <row r="89" spans="1:6" ht="13.5" thickBot="1">
      <c r="A89" t="s">
        <v>111</v>
      </c>
      <c r="C89" s="55">
        <v>43101</v>
      </c>
      <c r="D89" s="8" t="s">
        <v>112</v>
      </c>
      <c r="E89" s="55">
        <v>43131</v>
      </c>
      <c r="F89" t="s">
        <v>113</v>
      </c>
    </row>
    <row r="90" spans="1:7" ht="13.5" thickBot="1">
      <c r="A90" t="s">
        <v>114</v>
      </c>
      <c r="F90" s="56">
        <f>E87</f>
        <v>21208.797785301816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2018-04-10T06:27:08Z</dcterms:modified>
  <cp:category/>
  <cp:version/>
  <cp:contentType/>
  <cp:contentStatus/>
</cp:coreProperties>
</file>