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<sst xmlns="http://schemas.openxmlformats.org/spreadsheetml/2006/main" count="170" uniqueCount="146">
  <si>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</si>
  <si>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</si>
  <si>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</si>
  <si>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</si>
  <si>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</si>
  <si>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</si>
  <si>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</si>
  <si>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</si>
  <si>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</si>
  <si>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</si>
  <si>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</si>
  <si>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</si>
  <si>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</si>
  <si>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</si>
  <si>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</si>
  <si>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</si>
  <si>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</si>
  <si>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</si>
  <si>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</si>
  <si>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</si>
  <si>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</si>
  <si>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</si>
  <si>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</si>
  <si>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</si>
  <si>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</si>
  <si>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</si>
  <si>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</si>
  <si>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</si>
  <si>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</si>
  <si>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</si>
  <si>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</si>
  <si>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</si>
  <si>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</si>
  <si>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</si>
  <si>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</si>
  <si>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</si>
  <si>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</si>
  <si>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</si>
  <si>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</si>
  <si>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</si>
  <si>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</si>
  <si>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</si>
  <si>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</si>
  <si>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</si>
  <si>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</si>
  <si>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</si>
  <si>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</si>
  <si>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</si>
  <si>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</si>
  <si>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</si>
  <si>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</si>
  <si>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</si>
  <si>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</si>
  <si>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</si>
  <si>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</si>
  <si>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</si>
  <si>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</si>
  <si>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</si>
  <si>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</si>
  <si>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</si>
  <si>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</si>
  <si>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</si>
  <si>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</si>
  <si>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</si>
  <si>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</si>
  <si>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</si>
  <si>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</si>
  <si>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</si>
  <si>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</si>
  <si>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</si>
  <si>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</si>
  <si>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</si>
  <si>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</si>
  <si>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</si>
  <si>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</si>
  <si>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</si>
  <si>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</si>
  <si>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</si>
  <si>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</si>
  <si>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</si>
  <si>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</si>
  <si>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</si>
  <si>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</si>
  <si>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</si>
  <si>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</si>
  <si>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</si>
  <si>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</si>
  <si>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</si>
  <si>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</si>
  <si>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</si>
  <si>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</si>
  <si>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</si>
  <si>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</si>
  <si>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</si>
  <si>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</si>
  <si>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</si>
  <si>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</si>
  <si>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</si>
  <si>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</si>
  <si>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</si>
  <si>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</si>
  <si>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</si>
  <si>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</si>
  <si>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</si>
  <si>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</si>
  <si>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</si>
  <si>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</si>
  <si>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</si>
  <si>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</si>
  <si>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</si>
  <si>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</si>
  <si>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</si>
  <si>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</si>
  <si>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</si>
  <si>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</si>
  <si>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</si>
  <si>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</si>
  <si>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</si>
  <si>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</si>
  <si>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</si>
  <si>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</si>
  <si>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</si>
  <si>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</si>
  <si>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</si>
  <si>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</si>
  <si>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</si>
  <si>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</si>
  <si>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</si>
  <si>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</si>
  <si>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</si>
  <si>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</si>
  <si>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</si>
  <si>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</si>
  <si>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</si>
  <si>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</si>
  <si>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</si>
  <si>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прочистка канализации п-д4,7</t>
  </si>
  <si>
    <t>заделка отверстия вокруг стояков</t>
  </si>
  <si>
    <t>пена</t>
  </si>
  <si>
    <t>1шт</t>
  </si>
  <si>
    <t>смена ламп (14шт)</t>
  </si>
  <si>
    <t>лампа</t>
  </si>
  <si>
    <t>14шт</t>
  </si>
  <si>
    <t>прочистка вентканала кв.89</t>
  </si>
  <si>
    <t>заделка отверстия в полу</t>
  </si>
  <si>
    <t>1 балл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</si>
</sst>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46" sqref="M46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3.37</v>
      </c>
      <c r="M16" s="34">
        <f t="shared" si="0"/>
        <v>513.9173838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21.450000000000003</v>
      </c>
      <c r="M20" s="33">
        <f>SUM(M6:M19)</f>
        <v>3271.076523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9.66</v>
      </c>
      <c r="M24" s="32">
        <f>L24*126.87*1.202*1.15</f>
        <v>1694.0973936599999</v>
      </c>
    </row>
    <row r="25" spans="1:13" ht="12.75">
      <c r="A25" t="s">
        <v>107</v>
      </c>
      <c r="J25" s="20">
        <v>3</v>
      </c>
      <c r="K25" s="20" t="s">
        <v>137</v>
      </c>
      <c r="L25" s="34">
        <v>2.14</v>
      </c>
      <c r="M25" s="32">
        <f aca="true" t="shared" si="1" ref="M25:M39">L25*126.87*1.202*1.15</f>
        <v>375.29693813999995</v>
      </c>
    </row>
    <row r="26" spans="1:13" ht="12.75">
      <c r="A26" t="s">
        <v>108</v>
      </c>
      <c r="J26" s="20">
        <v>4</v>
      </c>
      <c r="K26" s="20" t="s">
        <v>140</v>
      </c>
      <c r="L26" s="34">
        <f>0.14*7.1</f>
        <v>0.994</v>
      </c>
      <c r="M26" s="32">
        <f t="shared" si="1"/>
        <v>174.320166594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143</v>
      </c>
      <c r="L27" s="25">
        <f>0.15*13.7</f>
        <v>2.0549999999999997</v>
      </c>
      <c r="M27" s="32">
        <f t="shared" si="1"/>
        <v>360.39028405499994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144</v>
      </c>
      <c r="L28" s="25">
        <v>0.8</v>
      </c>
      <c r="M28" s="32">
        <f t="shared" si="1"/>
        <v>140.29792079999999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f>88116.63-0.02</f>
        <v>88116.61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66934.46</v>
      </c>
      <c r="J40" s="20"/>
      <c r="K40" s="29" t="s">
        <v>57</v>
      </c>
      <c r="L40" s="33">
        <f>SUM(L24:L39)</f>
        <v>15.649000000000001</v>
      </c>
      <c r="M40" s="33">
        <f>SUM(M24:M39)</f>
        <v>2744.402703249</v>
      </c>
    </row>
    <row r="41" spans="2:11" ht="12.75">
      <c r="B41" t="s">
        <v>8</v>
      </c>
      <c r="F41" s="9">
        <f>F40/F39</f>
        <v>0.7596122910311689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72814.618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138</v>
      </c>
      <c r="L44" s="25" t="s">
        <v>139</v>
      </c>
      <c r="M44" s="25">
        <v>333.33</v>
      </c>
    </row>
    <row r="45" spans="2:13" ht="12.75">
      <c r="B45" s="1" t="s">
        <v>10</v>
      </c>
      <c r="C45" s="1"/>
      <c r="J45" s="20">
        <v>2</v>
      </c>
      <c r="K45" s="20" t="s">
        <v>141</v>
      </c>
      <c r="L45" s="25" t="s">
        <v>142</v>
      </c>
      <c r="M45" s="25">
        <f>14*14.5</f>
        <v>203</v>
      </c>
    </row>
    <row r="46" spans="10:13" ht="12.75">
      <c r="J46" s="20">
        <v>3</v>
      </c>
      <c r="K46" s="20" t="s">
        <v>138</v>
      </c>
      <c r="L46" s="25" t="s">
        <v>145</v>
      </c>
      <c r="M46" s="25">
        <v>333.33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7200*1.202</f>
        <v>8654.4</v>
      </c>
      <c r="J48" s="20">
        <v>5</v>
      </c>
      <c r="K48" s="20"/>
      <c r="L48" s="25"/>
      <c r="M48" s="25"/>
    </row>
    <row r="49" spans="1:13" ht="12.75">
      <c r="A49" s="6" t="s">
        <v>15</v>
      </c>
      <c r="F49" s="11">
        <f>4500*1.202</f>
        <v>5409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14063.4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1.98</v>
      </c>
      <c r="E53" s="13" t="s">
        <v>14</v>
      </c>
      <c r="F53" s="11">
        <f>E32*D53</f>
        <v>11860.596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11860.596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183454</v>
      </c>
      <c r="D57">
        <v>228897.7</v>
      </c>
      <c r="E57">
        <v>5990.2</v>
      </c>
      <c r="F57" s="35">
        <f>C57/D57*E57</f>
        <v>4800.948855318336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3271.076523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2744.402703249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869.6599999999999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0.19</v>
      </c>
      <c r="E64" t="s">
        <v>14</v>
      </c>
      <c r="F64" s="11">
        <f>B64*D64</f>
        <v>1138.138</v>
      </c>
      <c r="J64" s="20">
        <v>21</v>
      </c>
      <c r="K64" s="20"/>
      <c r="L64" s="25"/>
      <c r="M64" s="25"/>
    </row>
    <row r="65" spans="1:13" ht="12.75">
      <c r="A65" t="s">
        <v>75</v>
      </c>
      <c r="D65" s="11"/>
      <c r="F65" s="11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13545.426081567337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</v>
      </c>
      <c r="E69" t="s">
        <v>14</v>
      </c>
      <c r="F69" s="11">
        <f>B69*D69</f>
        <v>1198.04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1.11</v>
      </c>
      <c r="E72" t="s">
        <v>14</v>
      </c>
      <c r="F72" s="11">
        <f>B72*D72</f>
        <v>6649.122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7847.162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1.96</v>
      </c>
      <c r="E76" t="s">
        <v>14</v>
      </c>
      <c r="F76" s="11">
        <f>B76*D76</f>
        <v>11740.792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11740.792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59057.37608156733</v>
      </c>
      <c r="J79" s="20"/>
      <c r="K79" s="20"/>
      <c r="L79" s="30" t="s">
        <v>64</v>
      </c>
      <c r="M79" s="33">
        <f>SUM(M44:M78)</f>
        <v>869.6599999999999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3425.327812730905</v>
      </c>
    </row>
    <row r="81" spans="1:6" ht="12.75">
      <c r="A81" s="1"/>
      <c r="B81" s="36" t="s">
        <v>129</v>
      </c>
      <c r="C81" s="36"/>
      <c r="D81" s="1"/>
      <c r="E81" s="52"/>
      <c r="F81" s="53">
        <v>2963.62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65865.64389429823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43101</v>
      </c>
      <c r="C86" s="40">
        <v>-9658</v>
      </c>
      <c r="D86" s="43">
        <f>F43</f>
        <v>72814.618</v>
      </c>
      <c r="E86" s="43">
        <f>F84</f>
        <v>65865.64389429823</v>
      </c>
      <c r="F86" s="44">
        <f>C86+D86-E86</f>
        <v>-2709.0258942982327</v>
      </c>
    </row>
    <row r="88" spans="1:6" ht="13.5" thickBot="1">
      <c r="A88" t="s">
        <v>112</v>
      </c>
      <c r="C88" s="49">
        <v>43101</v>
      </c>
      <c r="D88" s="8" t="s">
        <v>113</v>
      </c>
      <c r="E88" s="49">
        <v>43131</v>
      </c>
      <c r="F88" t="s">
        <v>114</v>
      </c>
    </row>
    <row r="89" spans="1:7" ht="13.5" thickBot="1">
      <c r="A89" t="s">
        <v>115</v>
      </c>
      <c r="F89" s="50">
        <f>E86</f>
        <v>65865.64389429823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2017-08-21T12:53:44Z</cp:lastPrinted>
  <dcterms:created xsi:type="dcterms:W3CDTF">2008-08-18T07:30:19Z</dcterms:created>
  <dcterms:modified xsi:type="dcterms:W3CDTF">2018-04-10T12:12:01Z</dcterms:modified>
  <cp:category/>
  <cp:version/>
  <cp:contentType/>
  <cp:contentStatus/>
</cp:coreProperties>
</file>