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<sst xmlns="http://schemas.openxmlformats.org/spreadsheetml/2006/main" count="155" uniqueCount="132">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</sst>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31">
      <selection activeCell="F40" sqref="F40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130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128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/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7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3848.79</v>
      </c>
    </row>
    <row r="41" spans="1:6" ht="12.75">
      <c r="A41" t="s">
        <v>7</v>
      </c>
      <c r="F41" s="5">
        <v>2780.5</v>
      </c>
    </row>
    <row r="42" spans="2:6" ht="12.75">
      <c r="B42" t="s">
        <v>8</v>
      </c>
      <c r="F42" s="9">
        <f>F41/F40</f>
        <v>0.7224348431584992</v>
      </c>
    </row>
    <row r="43" spans="1:6" ht="12.75">
      <c r="A43" s="3" t="s">
        <v>9</v>
      </c>
      <c r="B43" s="3"/>
      <c r="C43" s="3"/>
      <c r="D43" s="3"/>
      <c r="E43" s="1"/>
      <c r="F43" s="8">
        <f>F41</f>
        <v>2780.5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v>1658.78</v>
      </c>
    </row>
    <row r="49" ht="12.75">
      <c r="A49" s="6" t="s">
        <v>15</v>
      </c>
    </row>
    <row r="50" spans="1:6" ht="12.75">
      <c r="A50" s="6" t="s">
        <v>83</v>
      </c>
      <c r="E50" s="5">
        <v>0</v>
      </c>
      <c r="F50" s="11">
        <f>E50*E33</f>
        <v>0</v>
      </c>
    </row>
    <row r="51" spans="1:6" ht="12.75">
      <c r="A51" s="4" t="s">
        <v>34</v>
      </c>
      <c r="F51" s="31">
        <f>F48+F49+F50</f>
        <v>1658.78</v>
      </c>
    </row>
    <row r="52" ht="12.75">
      <c r="A52" s="4" t="s">
        <v>16</v>
      </c>
    </row>
    <row r="53" spans="1:6" ht="12.75">
      <c r="A53" t="s">
        <v>74</v>
      </c>
      <c r="D53" s="5">
        <v>1.98</v>
      </c>
      <c r="E53" t="s">
        <v>14</v>
      </c>
      <c r="F53" s="11">
        <f>E33*D53</f>
        <v>552.618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552.618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165278</v>
      </c>
      <c r="D57">
        <v>228935.4</v>
      </c>
      <c r="E57">
        <v>279.1</v>
      </c>
      <c r="F57" s="34">
        <f>C57/D57*E57</f>
        <v>201.49391400368842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0.26</v>
      </c>
      <c r="E64" t="s">
        <v>14</v>
      </c>
      <c r="F64" s="11">
        <f>B64*D64</f>
        <v>72.566</v>
      </c>
    </row>
    <row r="65" spans="1:6" ht="12.75">
      <c r="A65" s="51" t="s">
        <v>75</v>
      </c>
      <c r="B65" s="51"/>
      <c r="C65" s="51"/>
      <c r="D65" s="55"/>
      <c r="E65" s="51"/>
      <c r="F65" s="55">
        <v>0</v>
      </c>
    </row>
    <row r="66" spans="1:6" ht="12.75">
      <c r="A66" s="45" t="s">
        <v>84</v>
      </c>
      <c r="B66" s="45"/>
      <c r="C66" s="45"/>
      <c r="D66" s="46">
        <v>0</v>
      </c>
      <c r="E66" s="45"/>
      <c r="F66" s="46">
        <f>D66*E33</f>
        <v>0</v>
      </c>
    </row>
    <row r="67" spans="1:6" ht="12.75">
      <c r="A67" s="4" t="s">
        <v>25</v>
      </c>
      <c r="B67" s="10"/>
      <c r="C67" s="10"/>
      <c r="F67" s="31">
        <f>SUM(F57:F66)</f>
        <v>274.0599140036884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0.23</v>
      </c>
      <c r="E69" t="s">
        <v>14</v>
      </c>
      <c r="F69" s="11">
        <f>B69*D69</f>
        <v>64.19300000000001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1.03</v>
      </c>
      <c r="E72" t="s">
        <v>14</v>
      </c>
      <c r="F72" s="11">
        <f>B72*D72</f>
        <v>287.473</v>
      </c>
    </row>
    <row r="73" spans="1:6" ht="12.75">
      <c r="A73" s="4" t="s">
        <v>29</v>
      </c>
      <c r="F73" s="31">
        <f>F69+F72</f>
        <v>351.66600000000005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1.8</v>
      </c>
      <c r="E76" t="s">
        <v>14</v>
      </c>
      <c r="F76" s="11">
        <f>B76*D76</f>
        <v>502.38000000000005</v>
      </c>
    </row>
    <row r="77" spans="1:6" ht="12.75">
      <c r="A77" s="4" t="s">
        <v>32</v>
      </c>
      <c r="F77" s="31">
        <f>SUM(F76)</f>
        <v>502.38000000000005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D78*E33</f>
        <v>0</v>
      </c>
    </row>
    <row r="79" spans="1:6" ht="12.75">
      <c r="A79" s="1" t="s">
        <v>33</v>
      </c>
      <c r="B79" s="1"/>
      <c r="F79" s="31">
        <f>F51+F55+F67+F73+F77+F78</f>
        <v>3339.503914003689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193.69122701221394</v>
      </c>
    </row>
    <row r="81" spans="1:9" ht="15">
      <c r="A81" s="12" t="s">
        <v>35</v>
      </c>
      <c r="B81" s="12"/>
      <c r="C81" s="3"/>
      <c r="D81" s="12"/>
      <c r="E81" s="12"/>
      <c r="F81" s="42">
        <f>F79+F80</f>
        <v>3533.1951410159027</v>
      </c>
      <c r="I81" s="7"/>
    </row>
    <row r="82" spans="2:6" ht="12.75">
      <c r="B82" s="36" t="s">
        <v>68</v>
      </c>
      <c r="C82" s="37" t="s">
        <v>69</v>
      </c>
      <c r="D82" s="22" t="s">
        <v>70</v>
      </c>
      <c r="E82" s="22" t="s">
        <v>71</v>
      </c>
      <c r="F82" s="40" t="s">
        <v>131</v>
      </c>
    </row>
    <row r="83" spans="1:6" ht="12.75">
      <c r="A83" s="13"/>
      <c r="B83" s="38">
        <v>42736</v>
      </c>
      <c r="C83" s="39">
        <v>-42714</v>
      </c>
      <c r="D83" s="43">
        <f>F43</f>
        <v>2780.5</v>
      </c>
      <c r="E83" s="43">
        <f>F81</f>
        <v>3533.1951410159027</v>
      </c>
      <c r="F83" s="44">
        <f>C83+D83-E83</f>
        <v>-43466.6951410159</v>
      </c>
    </row>
    <row r="85" spans="1:6" ht="13.5" thickBot="1">
      <c r="A85" t="s">
        <v>111</v>
      </c>
      <c r="C85" s="53">
        <v>42736</v>
      </c>
      <c r="D85" s="8" t="s">
        <v>112</v>
      </c>
      <c r="E85" s="53">
        <v>42766</v>
      </c>
      <c r="F85" t="s">
        <v>113</v>
      </c>
    </row>
    <row r="86" spans="1:7" ht="13.5" thickBot="1">
      <c r="A86" t="s">
        <v>114</v>
      </c>
      <c r="F86" s="54">
        <f>E83</f>
        <v>3533.1951410159027</v>
      </c>
      <c r="G86" t="s">
        <v>14</v>
      </c>
    </row>
    <row r="87" ht="12.75">
      <c r="A87" t="s">
        <v>115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5" ht="12.75">
      <c r="B95" t="s">
        <v>122</v>
      </c>
    </row>
    <row r="97" ht="12.75">
      <c r="A97" t="s">
        <v>123</v>
      </c>
    </row>
    <row r="100" ht="12.75">
      <c r="A100" t="s">
        <v>124</v>
      </c>
    </row>
    <row r="103" ht="12.75">
      <c r="A103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2017-01-21T08:23:41Z</cp:lastPrinted>
  <dcterms:created xsi:type="dcterms:W3CDTF">2008-08-18T07:30:19Z</dcterms:created>
  <dcterms:modified xsi:type="dcterms:W3CDTF">2017-04-14T11:46:10Z</dcterms:modified>
  <cp:category/>
  <cp:version/>
  <cp:contentType/>
  <cp:contentStatus/>
</cp:coreProperties>
</file>