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<sst xmlns="http://schemas.openxmlformats.org/spreadsheetml/2006/main" count="158" uniqueCount="135">
  <si>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</si>
  <si>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</si>
  <si>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</si>
  <si>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</si>
  <si>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</si>
  <si>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</si>
  <si>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</si>
  <si>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</si>
  <si>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</si>
  <si>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</si>
  <si>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</si>
  <si>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</si>
  <si>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</si>
  <si>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</si>
  <si>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</si>
  <si>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</si>
  <si>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</si>
  <si>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</si>
  <si>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</si>
  <si>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</si>
  <si>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</si>
  <si>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</si>
  <si>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</si>
  <si>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</si>
  <si>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</si>
  <si>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</si>
  <si>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</si>
  <si>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</si>
  <si>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</si>
  <si>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</si>
  <si>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</si>
  <si>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</si>
  <si>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</si>
  <si>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</si>
  <si>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</si>
  <si>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</si>
  <si>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</si>
  <si>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</si>
  <si>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</si>
  <si>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</si>
  <si>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</si>
  <si>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</si>
  <si>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</si>
  <si>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</si>
  <si>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</si>
  <si>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</si>
  <si>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</si>
  <si>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</si>
  <si>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</si>
  <si>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</si>
  <si>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</si>
  <si>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</si>
  <si>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</si>
  <si>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</si>
  <si>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</si>
  <si>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</si>
  <si>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</si>
  <si>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</si>
  <si>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</si>
  <si>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</si>
  <si>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</si>
  <si>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</si>
  <si>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</si>
  <si>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</si>
  <si>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</si>
  <si>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</si>
  <si>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</si>
  <si>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</si>
  <si>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</si>
  <si>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</si>
  <si>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</si>
  <si>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</si>
  <si>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</si>
  <si>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</si>
  <si>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</si>
  <si>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</si>
  <si>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</si>
  <si>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</si>
  <si>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</si>
  <si>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</si>
  <si>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</si>
  <si>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</si>
  <si>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</si>
  <si>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</si>
  <si>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</si>
  <si>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</si>
  <si>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</si>
  <si>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</si>
  <si>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</si>
  <si>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</si>
  <si>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</si>
  <si>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</si>
  <si>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</si>
  <si>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</si>
  <si>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</si>
  <si>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</si>
  <si>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</si>
  <si>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</si>
  <si>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</si>
  <si>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</si>
  <si>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</si>
  <si>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</si>
  <si>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</si>
  <si>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</si>
  <si>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</si>
  <si>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</si>
  <si>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</si>
  <si>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</si>
  <si>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</si>
  <si>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</si>
  <si>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</si>
  <si>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</si>
  <si>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</si>
  <si>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</si>
  <si>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</si>
  <si>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</si>
  <si>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</si>
  <si>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</si>
  <si>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</si>
  <si>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</si>
  <si>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</si>
  <si>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</si>
  <si>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</si>
  <si>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</si>
  <si>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</si>
  <si>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</si>
  <si>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</si>
  <si>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</si>
  <si>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</si>
  <si>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</si>
  <si>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</si>
  <si>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01.02.</t>
  </si>
  <si>
    <t xml:space="preserve">смена ламп (12шт) </t>
  </si>
  <si>
    <t>лампа</t>
  </si>
  <si>
    <t>12шт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</si>
</sst>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</v>
      </c>
      <c r="K2" s="5" t="s">
        <v>130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128</v>
      </c>
      <c r="G5" s="8" t="s">
        <v>129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684.195228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2">
        <f t="shared" si="0"/>
        <v>2060.8289999999997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101</v>
      </c>
      <c r="J20" s="20"/>
      <c r="K20" s="27" t="s">
        <v>56</v>
      </c>
      <c r="L20" s="28">
        <f>SUM(L6:L19)</f>
        <v>25.48</v>
      </c>
      <c r="M20" s="32">
        <f>SUM(M6:M19)</f>
        <v>3500.6615279999996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132</v>
      </c>
      <c r="L24" s="25">
        <f>0.12*7.1</f>
        <v>0.852</v>
      </c>
      <c r="M24" s="50">
        <f>L24*114.3*1.202*1.15</f>
        <v>134.61335028</v>
      </c>
    </row>
    <row r="25" spans="1:13" ht="12.75">
      <c r="A25" t="s">
        <v>105</v>
      </c>
      <c r="J25" s="20">
        <v>2</v>
      </c>
      <c r="K25" s="48"/>
      <c r="L25" s="59"/>
      <c r="M25" s="50">
        <f>L25*114.3*1.202*1.15</f>
        <v>0</v>
      </c>
    </row>
    <row r="26" spans="1:13" ht="12.75">
      <c r="A26" t="s">
        <v>106</v>
      </c>
      <c r="J26" s="20">
        <v>3</v>
      </c>
      <c r="K26" s="20"/>
      <c r="L26" s="52"/>
      <c r="M26" s="50">
        <f>L26*114.3*1.202*1.15</f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aca="true" t="shared" si="1" ref="M27:M34">L27*114.3*1.202*1.15</f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0.852</v>
      </c>
      <c r="M35" s="32">
        <f>SUM(M24:M34)</f>
        <v>134.61335028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133</v>
      </c>
      <c r="L39" s="49" t="s">
        <v>134</v>
      </c>
      <c r="M39" s="49">
        <f>12*13.3</f>
        <v>159.60000000000002</v>
      </c>
    </row>
    <row r="40" spans="1:13" ht="12.75">
      <c r="A40" s="2" t="s">
        <v>6</v>
      </c>
      <c r="F40" s="11">
        <v>62607.99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62906.27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1.0047642481414911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64206.27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159.60000000000002</v>
      </c>
    </row>
    <row r="54" spans="1:6" ht="12.75">
      <c r="A54" t="s">
        <v>73</v>
      </c>
      <c r="C54" s="13"/>
      <c r="D54" s="43">
        <v>1.98</v>
      </c>
      <c r="E54" s="13" t="s">
        <v>14</v>
      </c>
      <c r="F54" s="11">
        <f>E33*D54</f>
        <v>8863.668000000001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8863.668000000001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165278</v>
      </c>
      <c r="D58">
        <v>228935.4</v>
      </c>
      <c r="E58">
        <v>4476.6</v>
      </c>
      <c r="F58" s="33">
        <f>C58/D58*E58</f>
        <v>3231.8439821888624</v>
      </c>
    </row>
    <row r="59" spans="1:6" ht="12.75">
      <c r="A59" t="s">
        <v>19</v>
      </c>
      <c r="F59" s="33">
        <f>M20</f>
        <v>3500.6615279999996</v>
      </c>
    </row>
    <row r="60" spans="1:6" ht="12.75">
      <c r="A60" t="s">
        <v>20</v>
      </c>
      <c r="F60" s="11">
        <f>M35</f>
        <v>134.61335028</v>
      </c>
    </row>
    <row r="61" spans="1:6" ht="12.75">
      <c r="A61" t="s">
        <v>70</v>
      </c>
      <c r="F61" s="5">
        <v>0</v>
      </c>
    </row>
    <row r="62" spans="1:6" ht="12.75">
      <c r="A62" t="s">
        <v>21</v>
      </c>
      <c r="F62" s="11">
        <f>M53</f>
        <v>159.60000000000002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0.26</v>
      </c>
      <c r="E65" t="s">
        <v>14</v>
      </c>
      <c r="F65" s="11">
        <f>B65*D65</f>
        <v>1163.9160000000002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8190.634860468863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0.23</v>
      </c>
      <c r="E70" t="s">
        <v>14</v>
      </c>
      <c r="F70" s="11">
        <f>B70*D70</f>
        <v>1029.6180000000002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1.03</v>
      </c>
      <c r="E73" t="s">
        <v>14</v>
      </c>
      <c r="F73" s="11">
        <f>B73*D73</f>
        <v>4610.898</v>
      </c>
    </row>
    <row r="74" spans="1:6" ht="12.75">
      <c r="A74" s="4" t="s">
        <v>28</v>
      </c>
      <c r="F74" s="31">
        <f>F70+F73</f>
        <v>5640.5160000000005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1.8</v>
      </c>
      <c r="E77" t="s">
        <v>14</v>
      </c>
      <c r="F77" s="11">
        <f>B77*D77</f>
        <v>8057.880000000001</v>
      </c>
    </row>
    <row r="78" spans="1:6" ht="12.75">
      <c r="A78" s="4" t="s">
        <v>30</v>
      </c>
      <c r="F78" s="31">
        <f>SUM(F77)</f>
        <v>8057.880000000001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38574.828860468864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2237.340073907194</v>
      </c>
      <c r="I81" s="7"/>
    </row>
    <row r="82" spans="1:6" ht="15">
      <c r="A82" s="12" t="s">
        <v>33</v>
      </c>
      <c r="B82" s="12"/>
      <c r="C82" s="12"/>
      <c r="D82" s="12"/>
      <c r="E82" s="12"/>
      <c r="F82" s="40">
        <f>F80+F81</f>
        <v>40812.16893437606</v>
      </c>
    </row>
    <row r="83" spans="2:6" ht="12.75">
      <c r="B83" s="35" t="s">
        <v>66</v>
      </c>
      <c r="C83" s="36" t="s">
        <v>67</v>
      </c>
      <c r="D83" s="22" t="s">
        <v>68</v>
      </c>
      <c r="E83" s="22" t="s">
        <v>69</v>
      </c>
      <c r="F83" s="39" t="s">
        <v>131</v>
      </c>
    </row>
    <row r="84" spans="1:6" ht="12.75">
      <c r="A84" s="13"/>
      <c r="B84" s="37">
        <v>42736</v>
      </c>
      <c r="C84" s="38">
        <v>200196</v>
      </c>
      <c r="D84" s="41">
        <f>F44</f>
        <v>64206.27</v>
      </c>
      <c r="E84" s="41">
        <f>F82</f>
        <v>40812.16893437606</v>
      </c>
      <c r="F84" s="42">
        <f>C84+D84-E84</f>
        <v>223590.10106562395</v>
      </c>
    </row>
    <row r="86" spans="1:6" ht="13.5" thickBot="1">
      <c r="A86" t="s">
        <v>111</v>
      </c>
      <c r="C86" s="57">
        <v>42705</v>
      </c>
      <c r="D86" s="8" t="s">
        <v>112</v>
      </c>
      <c r="E86" s="57">
        <v>42735</v>
      </c>
      <c r="F86" t="s">
        <v>113</v>
      </c>
    </row>
    <row r="87" spans="1:7" ht="13.5" thickBot="1">
      <c r="A87" t="s">
        <v>114</v>
      </c>
      <c r="F87" s="58">
        <f>E84</f>
        <v>40812.16893437606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2017-01-21T08:24:21Z</cp:lastPrinted>
  <dcterms:created xsi:type="dcterms:W3CDTF">2008-08-18T07:30:19Z</dcterms:created>
  <dcterms:modified xsi:type="dcterms:W3CDTF">2017-04-24T14:04:40Z</dcterms:modified>
  <cp:category/>
  <cp:version/>
  <cp:contentType/>
  <cp:contentStatus/>
</cp:coreProperties>
</file>