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<sst xmlns="http://schemas.openxmlformats.org/spreadsheetml/2006/main" count="168" uniqueCount="145">
  <si>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</si>
  <si>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</si>
  <si>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</si>
  <si>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</si>
  <si>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</si>
  <si>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</si>
  <si>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</si>
  <si>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</si>
  <si>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</si>
  <si>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</si>
  <si>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</si>
  <si>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</si>
  <si>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</si>
  <si>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</si>
  <si>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</si>
  <si>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</si>
  <si>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</si>
  <si>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</si>
  <si>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</si>
  <si>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</si>
  <si>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</si>
  <si>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</si>
  <si>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</si>
  <si>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</si>
  <si>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</si>
  <si>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</si>
  <si>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</si>
  <si>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</si>
  <si>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</si>
  <si>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</si>
  <si>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</si>
  <si>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</si>
  <si>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</si>
  <si>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</si>
  <si>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</si>
  <si>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</si>
  <si>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</si>
  <si>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</si>
  <si>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</si>
  <si>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</si>
  <si>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</si>
  <si>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</si>
  <si>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</si>
  <si>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</si>
  <si>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</si>
  <si>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</si>
  <si>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</si>
  <si>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</si>
  <si>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</si>
  <si>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</si>
  <si>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</si>
  <si>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</si>
  <si>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</si>
  <si>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</si>
  <si>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</si>
  <si>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</si>
  <si>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</si>
  <si>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</si>
  <si>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</si>
  <si>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</si>
  <si>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</si>
  <si>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</si>
  <si>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</si>
  <si>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</si>
  <si>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</si>
  <si>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</si>
  <si>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</si>
  <si>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</si>
  <si>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</si>
  <si>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</si>
  <si>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</si>
  <si>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</si>
  <si>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</si>
  <si>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</si>
  <si>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</si>
  <si>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</si>
  <si>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</si>
  <si>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</si>
  <si>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</si>
  <si>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</si>
  <si>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</si>
  <si>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</si>
  <si>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</si>
  <si>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</si>
  <si>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</si>
  <si>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</si>
  <si>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</si>
  <si>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</si>
  <si>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</si>
  <si>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</si>
  <si>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</si>
  <si>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</si>
  <si>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</si>
  <si>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</si>
  <si>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</si>
  <si>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</si>
  <si>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</si>
  <si>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</si>
  <si>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</si>
  <si>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</si>
  <si>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</si>
  <si>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</si>
  <si>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</si>
  <si>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</si>
  <si>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</si>
  <si>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</si>
  <si>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</si>
  <si>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</si>
  <si>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</si>
  <si>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</si>
  <si>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</si>
  <si>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</si>
  <si>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</si>
  <si>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</si>
  <si>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</si>
  <si>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</si>
  <si>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</si>
  <si>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</si>
  <si>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</si>
  <si>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</si>
  <si>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</si>
  <si>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</si>
  <si>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</si>
  <si>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</si>
  <si>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</si>
  <si>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</si>
  <si>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</si>
  <si>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</si>
  <si>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</si>
  <si>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</si>
  <si>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</si>
  <si>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</si>
  <si>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</si>
  <si>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</si>
  <si>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</si>
  <si>
    <t>изготовление и установка изгороди из труб д 40х20 (6мп)</t>
  </si>
  <si>
    <t>труба д 40</t>
  </si>
  <si>
    <t>11,4кг</t>
  </si>
  <si>
    <t>электроды</t>
  </si>
  <si>
    <t>1кг</t>
  </si>
  <si>
    <t>диск</t>
  </si>
  <si>
    <t>1шт</t>
  </si>
  <si>
    <t>смена ламп (4шт) т.п.</t>
  </si>
  <si>
    <t>лампа</t>
  </si>
  <si>
    <t>4шт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</si>
</sst>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8.43</v>
      </c>
      <c r="M14" s="47">
        <f t="shared" si="0"/>
        <v>1158.185898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1373.886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26.029999999999998</v>
      </c>
      <c r="M20" s="32">
        <f>SUM(M6:M19)</f>
        <v>3576.225258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7">
        <f>0.06*121.4</f>
        <v>7.284</v>
      </c>
      <c r="M24" s="31">
        <f>L24*114.3*1.202*1.15</f>
        <v>1150.84934676</v>
      </c>
    </row>
    <row r="25" spans="1:13" ht="12.75">
      <c r="A25" t="s">
        <v>106</v>
      </c>
      <c r="J25" s="20">
        <v>2</v>
      </c>
      <c r="K25" s="20" t="s">
        <v>142</v>
      </c>
      <c r="L25" s="47">
        <v>0.28</v>
      </c>
      <c r="M25" s="31">
        <f aca="true" t="shared" si="1" ref="M25:M35">L25*114.3*1.202*1.15</f>
        <v>44.2391292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7.564</v>
      </c>
      <c r="M36" s="32">
        <f>SUM(M24:M35)</f>
        <v>1195.0884759599999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44211.91+2841.49</f>
        <v>47053.4</v>
      </c>
      <c r="J40" s="20">
        <v>1</v>
      </c>
      <c r="K40" s="20" t="s">
        <v>136</v>
      </c>
      <c r="L40" s="25" t="s">
        <v>137</v>
      </c>
      <c r="M40" s="25">
        <f>11.4*79.75</f>
        <v>909.15</v>
      </c>
    </row>
    <row r="41" spans="1:13" ht="12.75">
      <c r="A41" t="s">
        <v>7</v>
      </c>
      <c r="F41" s="5">
        <f>43934.66+107.01</f>
        <v>44041.670000000006</v>
      </c>
      <c r="J41" s="20">
        <v>2</v>
      </c>
      <c r="K41" s="20" t="s">
        <v>138</v>
      </c>
      <c r="L41" s="23" t="s">
        <v>139</v>
      </c>
      <c r="M41" s="23">
        <v>107.59</v>
      </c>
    </row>
    <row r="42" spans="2:13" ht="12.75">
      <c r="B42" t="s">
        <v>8</v>
      </c>
      <c r="F42" s="9">
        <f>F41/F40</f>
        <v>0.9359933607348248</v>
      </c>
      <c r="J42" s="20">
        <v>3</v>
      </c>
      <c r="K42" s="20" t="s">
        <v>140</v>
      </c>
      <c r="L42" s="23" t="s">
        <v>141</v>
      </c>
      <c r="M42" s="23">
        <v>22.19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143</v>
      </c>
      <c r="L43" s="23" t="s">
        <v>144</v>
      </c>
      <c r="M43" s="23">
        <f>4*13.6</f>
        <v>54.4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44941.670000000006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7224.0199999999995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1.92</v>
      </c>
      <c r="E54" t="s">
        <v>14</v>
      </c>
      <c r="F54" s="11">
        <f>E33*D54</f>
        <v>6085.248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0.4</v>
      </c>
      <c r="E55" t="s">
        <v>14</v>
      </c>
      <c r="F55" s="11">
        <f>B55*D55</f>
        <v>353.48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6438.727999999999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3576.225258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1195.0884759599999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0*600*1.202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1093.3300000000002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0.35</v>
      </c>
      <c r="E65" t="s">
        <v>14</v>
      </c>
      <c r="F65" s="46">
        <f>B65*D65</f>
        <v>1109.29</v>
      </c>
      <c r="J65" s="20"/>
      <c r="K65" s="20"/>
      <c r="L65" s="34" t="s">
        <v>65</v>
      </c>
      <c r="M65" s="35">
        <f>SUM(M40:M64)</f>
        <v>1093.3300000000002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9209.83572377896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</v>
      </c>
      <c r="E70" t="s">
        <v>14</v>
      </c>
      <c r="F70" s="46">
        <f>B70*D70</f>
        <v>633.8800000000001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</v>
      </c>
      <c r="E73" t="s">
        <v>14</v>
      </c>
      <c r="F73" s="11">
        <f>B73*D73</f>
        <v>3803.2799999999997</v>
      </c>
    </row>
    <row r="74" spans="1:6" ht="12.75">
      <c r="A74" s="10" t="s">
        <v>29</v>
      </c>
      <c r="F74" s="33">
        <f>F70+F73</f>
        <v>4437.16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1.95</v>
      </c>
      <c r="E77" t="s">
        <v>14</v>
      </c>
      <c r="F77" s="11">
        <f>B77*D77</f>
        <v>6180.33</v>
      </c>
    </row>
    <row r="78" spans="1:6" ht="12.75">
      <c r="A78" s="10" t="s">
        <v>32</v>
      </c>
      <c r="F78" s="33">
        <f>SUM(F77)</f>
        <v>6180.33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33490.07372377896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1942.4242759791794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1329.9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37047.67799975814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42887</v>
      </c>
      <c r="C87" s="41">
        <v>-68256</v>
      </c>
      <c r="D87" s="44">
        <f>F44</f>
        <v>44941.670000000006</v>
      </c>
      <c r="E87" s="44">
        <f>F85</f>
        <v>37047.67799975814</v>
      </c>
      <c r="F87" s="45">
        <f>C87+D87-E87</f>
        <v>-60362.007999758134</v>
      </c>
    </row>
    <row r="89" spans="1:6" ht="13.5" thickBot="1">
      <c r="A89" t="s">
        <v>111</v>
      </c>
      <c r="C89" s="53">
        <v>42856</v>
      </c>
      <c r="D89" s="8" t="s">
        <v>112</v>
      </c>
      <c r="E89" s="53">
        <v>42886</v>
      </c>
      <c r="F89" t="s">
        <v>113</v>
      </c>
    </row>
    <row r="90" spans="1:7" ht="13.5" thickBot="1">
      <c r="A90" t="s">
        <v>114</v>
      </c>
      <c r="F90" s="54">
        <f>E87</f>
        <v>37047.67799975814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2017-08-21T12:45:51Z</cp:lastPrinted>
  <dcterms:created xsi:type="dcterms:W3CDTF">2008-08-18T07:30:19Z</dcterms:created>
  <dcterms:modified xsi:type="dcterms:W3CDTF">2017-09-12T12:48:28Z</dcterms:modified>
  <cp:category/>
  <cp:version/>
  <cp:contentType/>
  <cp:contentStatus/>
</cp:coreProperties>
</file>