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<sst xmlns="http://schemas.openxmlformats.org/spreadsheetml/2006/main" count="163" uniqueCount="140">
  <si>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</si>
  <si>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</si>
  <si>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</si>
  <si>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</si>
  <si>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</si>
  <si>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</si>
  <si>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</si>
  <si>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</si>
  <si>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</si>
  <si>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</si>
  <si>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</si>
  <si>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</si>
  <si>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</si>
  <si>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</si>
  <si>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</si>
  <si>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</si>
  <si>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</si>
  <si>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</si>
  <si>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</si>
  <si>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</si>
  <si>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</si>
  <si>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</si>
  <si>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</si>
  <si>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</si>
  <si>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</si>
  <si>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</si>
  <si>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</si>
  <si>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</si>
  <si>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</si>
  <si>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</si>
  <si>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</si>
  <si>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</si>
  <si>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</si>
  <si>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</si>
  <si>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</si>
  <si>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</si>
  <si>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</si>
  <si>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</si>
  <si>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</si>
  <si>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</si>
  <si>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</si>
  <si>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</si>
  <si>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</si>
  <si>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</si>
  <si>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</si>
  <si>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</si>
  <si>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</si>
  <si>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</si>
  <si>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</si>
  <si>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</si>
  <si>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</si>
  <si>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</si>
  <si>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</si>
  <si>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</si>
  <si>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</si>
  <si>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</si>
  <si>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</si>
  <si>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</si>
  <si>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</si>
  <si>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</si>
  <si>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</si>
  <si>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</si>
  <si>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</si>
  <si>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</si>
  <si>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</si>
  <si>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</si>
  <si>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</si>
  <si>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</si>
  <si>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</si>
  <si>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</si>
  <si>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</si>
  <si>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</si>
  <si>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</si>
  <si>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</si>
  <si>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</si>
  <si>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</si>
  <si>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</si>
  <si>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</si>
  <si>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</si>
  <si>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</si>
  <si>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</si>
  <si>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</si>
  <si>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</si>
  <si>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</si>
  <si>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</si>
  <si>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</si>
  <si>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</si>
  <si>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</si>
  <si>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</si>
  <si>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</si>
  <si>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</si>
  <si>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</si>
  <si>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</si>
  <si>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</si>
  <si>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</si>
  <si>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</si>
  <si>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</si>
  <si>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</si>
  <si>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</si>
  <si>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</si>
  <si>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</si>
  <si>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</si>
  <si>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</si>
  <si>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</si>
  <si>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</si>
  <si>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</si>
  <si>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</si>
  <si>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</si>
  <si>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</si>
  <si>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</si>
  <si>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</si>
  <si>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</si>
  <si>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</si>
  <si>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</si>
  <si>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</si>
  <si>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</si>
  <si>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</si>
  <si>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</si>
  <si>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</si>
  <si>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</si>
  <si>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</si>
  <si>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</si>
  <si>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</si>
  <si>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</si>
  <si>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</si>
  <si>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</si>
  <si>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</si>
  <si>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</si>
  <si>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(интер-телеком,ростелеком,комстар)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</si>
  <si>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</si>
  <si>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</si>
  <si>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</si>
  <si>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</si>
  <si>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</si>
  <si>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установка заглушки (2шт) т.п.</t>
  </si>
  <si>
    <t>заглушка</t>
  </si>
  <si>
    <t>2шт</t>
  </si>
  <si>
    <t>отвод 50</t>
  </si>
  <si>
    <t>6шт</t>
  </si>
  <si>
    <t>прочистка вентканалов (40мп) кв.4,22,24,27,11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</si>
</sst>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80" zoomScaleNormal="80" zoomScalePageLayoutView="0" workbookViewId="0" topLeftCell="A13">
      <selection activeCell="L26" sqref="L26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K2" s="5" t="s">
        <v>132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L6*114.3*1.202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399.800826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21.982176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4.65</v>
      </c>
      <c r="M20" s="33">
        <f>SUM(M6:M19)</f>
        <v>638.8569899999999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134</v>
      </c>
      <c r="L24" s="25">
        <f>0.02*112</f>
        <v>2.24</v>
      </c>
      <c r="M24" s="32">
        <f aca="true" t="shared" si="1" ref="M24:M33">L24*114.3*1.202*1.15</f>
        <v>353.9130336</v>
      </c>
    </row>
    <row r="25" spans="1:13" ht="12.75">
      <c r="A25" t="s">
        <v>107</v>
      </c>
      <c r="J25" s="20">
        <v>2</v>
      </c>
      <c r="K25" s="20" t="s">
        <v>139</v>
      </c>
      <c r="L25" s="53">
        <f>0.4*18.7</f>
        <v>7.48</v>
      </c>
      <c r="M25" s="32">
        <f t="shared" si="1"/>
        <v>1181.8167371999998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9.72</v>
      </c>
      <c r="M34" s="33">
        <f>SUM(M24:M33)</f>
        <v>1535.7297707999999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135</v>
      </c>
      <c r="L38" s="25" t="s">
        <v>136</v>
      </c>
      <c r="M38" s="25">
        <f>2*8.5</f>
        <v>17</v>
      </c>
    </row>
    <row r="39" spans="10:13" ht="12.75">
      <c r="J39" s="20">
        <v>2</v>
      </c>
      <c r="K39" s="20" t="s">
        <v>137</v>
      </c>
      <c r="L39" s="25" t="s">
        <v>138</v>
      </c>
      <c r="M39" s="25">
        <f>6*20.95</f>
        <v>125.69999999999999</v>
      </c>
    </row>
    <row r="40" spans="1:13" ht="12.75">
      <c r="A40" s="2" t="s">
        <v>6</v>
      </c>
      <c r="F40" s="11">
        <v>20572.9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22451.57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1.0913177043586464</v>
      </c>
      <c r="J42" s="20">
        <v>5</v>
      </c>
      <c r="K42" s="20"/>
      <c r="L42" s="25"/>
      <c r="M42" s="25"/>
    </row>
    <row r="43" spans="1:13" ht="12.75">
      <c r="A43" t="s">
        <v>128</v>
      </c>
      <c r="F43" s="5">
        <f>400+400+250</f>
        <v>1050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23501.57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v>2012.14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2012.14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1.89</v>
      </c>
      <c r="E54" s="13" t="s">
        <v>14</v>
      </c>
      <c r="F54" s="11">
        <f>E33*D54</f>
        <v>2899.4489999999996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0.4</v>
      </c>
      <c r="E55" t="s">
        <v>14</v>
      </c>
      <c r="F55" s="11">
        <f>B55*D55</f>
        <v>19.200000000000003</v>
      </c>
      <c r="J55" s="20"/>
      <c r="K55" s="20"/>
      <c r="L55" s="30" t="s">
        <v>64</v>
      </c>
      <c r="M55" s="33">
        <f>SUM(M38:M54)</f>
        <v>142.7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2918.6489999999994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166992</v>
      </c>
      <c r="D59">
        <v>228935.4</v>
      </c>
      <c r="E59">
        <v>1534.1</v>
      </c>
      <c r="F59" s="34">
        <f>C59/D59*E59</f>
        <v>1119.016225537859</v>
      </c>
    </row>
    <row r="60" spans="1:6" ht="12.75">
      <c r="A60" t="s">
        <v>20</v>
      </c>
      <c r="F60" s="34">
        <f>M20</f>
        <v>638.8569899999999</v>
      </c>
    </row>
    <row r="61" spans="1:6" ht="12.75">
      <c r="A61" t="s">
        <v>21</v>
      </c>
      <c r="F61" s="11">
        <f>M34</f>
        <v>1535.7297707999999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142.7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0.25</v>
      </c>
      <c r="E66" s="45" t="s">
        <v>14</v>
      </c>
      <c r="F66" s="46">
        <f>B66*D66</f>
        <v>383.525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3819.827986337859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0.27</v>
      </c>
      <c r="E71" t="s">
        <v>14</v>
      </c>
      <c r="F71" s="11">
        <f>B71*D71</f>
        <v>414.207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0.97</v>
      </c>
      <c r="E74" t="s">
        <v>14</v>
      </c>
      <c r="F74" s="11">
        <f>B74*D74</f>
        <v>1488.0769999999998</v>
      </c>
    </row>
    <row r="75" spans="1:6" ht="12.75">
      <c r="A75" s="4" t="s">
        <v>29</v>
      </c>
      <c r="F75" s="31">
        <f>F71+F74</f>
        <v>1902.2839999999997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2.02</v>
      </c>
      <c r="E78" t="s">
        <v>14</v>
      </c>
      <c r="F78" s="11">
        <f>B78*D78</f>
        <v>3098.882</v>
      </c>
    </row>
    <row r="79" spans="1:6" ht="12.75">
      <c r="A79" s="4" t="s">
        <v>31</v>
      </c>
      <c r="F79" s="31">
        <f>SUM(F78)</f>
        <v>3098.882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13751.782986337857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797.6034132075956</v>
      </c>
    </row>
    <row r="83" spans="1:6" ht="15">
      <c r="A83" s="12" t="s">
        <v>34</v>
      </c>
      <c r="B83" s="12"/>
      <c r="C83" s="12"/>
      <c r="D83" s="12"/>
      <c r="E83" s="12"/>
      <c r="F83" s="41">
        <f>F81+F82</f>
        <v>14549.386399545452</v>
      </c>
    </row>
    <row r="84" spans="2:6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133</v>
      </c>
    </row>
    <row r="85" spans="1:6" ht="12.75">
      <c r="A85" s="13"/>
      <c r="B85" s="38">
        <v>42795</v>
      </c>
      <c r="C85" s="39">
        <v>-203408</v>
      </c>
      <c r="D85" s="42">
        <f>F44</f>
        <v>23501.57</v>
      </c>
      <c r="E85" s="42">
        <f>F83</f>
        <v>14549.386399545452</v>
      </c>
      <c r="F85" s="43">
        <f>C85+D85-E85</f>
        <v>-194455.81639954544</v>
      </c>
    </row>
    <row r="87" spans="1:6" ht="13.5" thickBot="1">
      <c r="A87" t="s">
        <v>113</v>
      </c>
      <c r="C87" s="58">
        <v>42767</v>
      </c>
      <c r="D87" s="8" t="s">
        <v>114</v>
      </c>
      <c r="E87" s="58">
        <v>42794</v>
      </c>
      <c r="F87" t="s">
        <v>115</v>
      </c>
    </row>
    <row r="88" spans="1:7" ht="13.5" thickBot="1">
      <c r="A88" t="s">
        <v>116</v>
      </c>
      <c r="F88" s="59">
        <f>E85</f>
        <v>14549.386399545452</v>
      </c>
      <c r="G88" t="s">
        <v>14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7" ht="12.75">
      <c r="B97" t="s">
        <v>124</v>
      </c>
    </row>
    <row r="99" ht="12.75">
      <c r="A99" t="s">
        <v>125</v>
      </c>
    </row>
    <row r="102" ht="12.75">
      <c r="A102" t="s">
        <v>126</v>
      </c>
    </row>
    <row r="105" spans="1:8" ht="12.75">
      <c r="A105" t="s">
        <v>127</v>
      </c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2017-06-01T14:03:36Z</cp:lastPrinted>
  <dcterms:created xsi:type="dcterms:W3CDTF">2008-08-18T07:30:19Z</dcterms:created>
  <dcterms:modified xsi:type="dcterms:W3CDTF">2017-06-01T14:03:37Z</dcterms:modified>
  <cp:category/>
  <cp:version/>
  <cp:contentType/>
  <cp:contentStatus/>
</cp:coreProperties>
</file>