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<sst xmlns="http://schemas.openxmlformats.org/spreadsheetml/2006/main" count="159" uniqueCount="140">
  <si>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</si>
  <si>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</si>
  <si>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</si>
  <si>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</si>
  <si>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</si>
  <si>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</si>
  <si>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</si>
  <si>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</si>
  <si>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</si>
  <si>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</si>
  <si>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</si>
  <si>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</si>
  <si>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</si>
  <si>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</si>
  <si>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</si>
  <si>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</si>
  <si>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</si>
  <si>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</si>
  <si>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</si>
  <si>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</si>
  <si>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</si>
  <si>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</si>
  <si>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</si>
  <si>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</si>
  <si>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</si>
  <si>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</si>
  <si>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</si>
  <si>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</si>
  <si>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</si>
  <si>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</si>
  <si>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</si>
  <si>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</si>
  <si>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</si>
  <si>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</si>
  <si>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</si>
  <si>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</si>
  <si>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</si>
  <si>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</si>
  <si>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</si>
  <si>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</si>
  <si>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</si>
  <si>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</si>
  <si>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</si>
  <si>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</si>
  <si>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</si>
  <si>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</si>
  <si>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</si>
  <si>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</si>
  <si>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</si>
  <si>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</si>
  <si>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</si>
  <si>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</si>
  <si>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</si>
  <si>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</si>
  <si>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</si>
  <si>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</si>
  <si>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</si>
  <si>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</si>
  <si>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</si>
  <si>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</si>
  <si>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</si>
  <si>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</si>
  <si>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</si>
  <si>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</si>
  <si>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</si>
  <si>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</si>
  <si>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</si>
  <si>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</si>
  <si>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</si>
  <si>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</si>
  <si>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</si>
  <si>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</si>
  <si>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</si>
  <si>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</si>
  <si>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</si>
  <si>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</si>
  <si>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</si>
  <si>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</si>
  <si>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</si>
  <si>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</si>
  <si>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</si>
  <si>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</si>
  <si>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</si>
  <si>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</si>
  <si>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</si>
  <si>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</si>
  <si>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</si>
  <si>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</si>
  <si>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</si>
  <si>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</si>
  <si>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</si>
  <si>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</si>
  <si>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</si>
  <si>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</si>
  <si>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</si>
  <si>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</si>
  <si>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</si>
  <si>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</si>
  <si>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</si>
  <si>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</si>
  <si>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</si>
  <si>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</si>
  <si>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</si>
  <si>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</si>
  <si>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</si>
  <si>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</si>
  <si>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</si>
  <si>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</si>
  <si>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</si>
  <si>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</si>
  <si>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</si>
  <si>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</si>
  <si>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</si>
  <si>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</si>
  <si>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</si>
  <si>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</si>
  <si>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</si>
  <si>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</si>
  <si>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</si>
  <si>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</si>
  <si>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</si>
  <si>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</si>
  <si>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</si>
  <si>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</si>
  <si>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</si>
  <si>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</si>
  <si>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</si>
  <si>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</si>
  <si>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</si>
  <si>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</si>
  <si>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</si>
  <si>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</si>
  <si>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</si>
  <si>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2017 г.</t>
  </si>
  <si>
    <t>ост.на 01.06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</si>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</sst>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F62" sqref="F62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6</v>
      </c>
      <c r="K1" t="s">
        <v>65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30</v>
      </c>
      <c r="F4" s="8" t="s">
        <v>138</v>
      </c>
      <c r="G4" s="8" t="s">
        <v>133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2.65</v>
      </c>
      <c r="M6" s="44">
        <f>L6*114.3*1.202</f>
        <v>364.07978999999995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L7*114.3*1.202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0</v>
      </c>
      <c r="M11" s="44">
        <f t="shared" si="0"/>
        <v>0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516.5811359999999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309.12435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68.6943</v>
      </c>
    </row>
    <row r="20" spans="1:13" ht="12.75">
      <c r="A20" t="s">
        <v>132</v>
      </c>
      <c r="J20" s="20"/>
      <c r="K20" s="27" t="s">
        <v>56</v>
      </c>
      <c r="L20" s="28">
        <f>SUM(L6:L19)</f>
        <v>9.16</v>
      </c>
      <c r="M20" s="33">
        <f>SUM(M6:M19)</f>
        <v>1258.4795759999997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0</v>
      </c>
      <c r="M24" s="32">
        <f>L24*114.3*1.202*1.15</f>
        <v>0</v>
      </c>
    </row>
    <row r="25" spans="1:13" ht="12.75">
      <c r="A25" t="s">
        <v>111</v>
      </c>
      <c r="J25" s="20">
        <v>2</v>
      </c>
      <c r="K25" s="20" t="s">
        <v>77</v>
      </c>
      <c r="L25" s="25">
        <v>0</v>
      </c>
      <c r="M25" s="32">
        <f aca="true" t="shared" si="1" ref="M25:M35">L25*114.3*1.202*1.15</f>
        <v>0</v>
      </c>
    </row>
    <row r="26" spans="1:13" ht="12.75">
      <c r="A26" t="s">
        <v>112</v>
      </c>
      <c r="J26" s="20">
        <v>3</v>
      </c>
      <c r="K26" s="20"/>
      <c r="L26" s="44"/>
      <c r="M26" s="32">
        <f t="shared" si="1"/>
        <v>0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5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0</v>
      </c>
      <c r="M36" s="33">
        <f>SUM(M24:M35)</f>
        <v>0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f>53646.24+1258.85</f>
        <v>54905.09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f>60302.83+7.44</f>
        <v>60310.270000000004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1.0984458817934732</v>
      </c>
      <c r="J42" s="20">
        <v>3</v>
      </c>
      <c r="K42" s="20"/>
      <c r="L42" s="25"/>
      <c r="M42" s="25"/>
    </row>
    <row r="43" spans="1:13" ht="12.75">
      <c r="A43" t="s">
        <v>131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61210.270000000004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5">
        <f>(800+100)*1.202+(1600+440)*1.202</f>
        <v>3533.88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8737.34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1.92</v>
      </c>
      <c r="E54">
        <v>0</v>
      </c>
      <c r="F54" s="11">
        <f>E33*D54</f>
        <v>6730.176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0.4</v>
      </c>
      <c r="E55" t="s">
        <v>14</v>
      </c>
      <c r="F55" s="11">
        <f>B55*D55</f>
        <v>377.88000000000005</v>
      </c>
      <c r="J55" s="20"/>
      <c r="K55" s="20"/>
      <c r="L55" s="30" t="s">
        <v>63</v>
      </c>
      <c r="M55" s="33">
        <f>SUM(M40:M54)</f>
        <v>0</v>
      </c>
    </row>
    <row r="56" spans="1:6" ht="12.75">
      <c r="A56" s="4" t="s">
        <v>17</v>
      </c>
      <c r="B56" s="4"/>
      <c r="C56" s="10"/>
      <c r="F56" s="31">
        <f>SUM(F54:F55)</f>
        <v>7108.0560000000005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161506</v>
      </c>
      <c r="D58">
        <v>228935.4</v>
      </c>
      <c r="E58">
        <v>3505.3</v>
      </c>
      <c r="F58" s="34">
        <f>C58/D58*E58</f>
        <v>2472.867812492083</v>
      </c>
    </row>
    <row r="59" spans="1:6" ht="12.75">
      <c r="A59" t="s">
        <v>20</v>
      </c>
      <c r="F59" s="34">
        <f>M20</f>
        <v>1258.4795759999997</v>
      </c>
    </row>
    <row r="60" spans="1:6" ht="12.75">
      <c r="A60" t="s">
        <v>21</v>
      </c>
      <c r="F60" s="11">
        <f>M36</f>
        <v>0</v>
      </c>
    </row>
    <row r="61" spans="1:6" ht="12.75">
      <c r="A61" t="s">
        <v>73</v>
      </c>
      <c r="F61" s="5">
        <f>2*600*1.202</f>
        <v>1442.3999999999999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0.35</v>
      </c>
      <c r="E65" t="s">
        <v>14</v>
      </c>
      <c r="F65" s="11">
        <f>B65*D65</f>
        <v>1226.855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6400.602388492083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</v>
      </c>
      <c r="E70" t="s">
        <v>14</v>
      </c>
      <c r="F70" s="11">
        <f>B70*D70</f>
        <v>701.0600000000001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1.2</v>
      </c>
      <c r="F73" s="11">
        <f>B73*D73</f>
        <v>4206.36</v>
      </c>
    </row>
    <row r="74" spans="1:6" ht="12.75">
      <c r="A74" s="4" t="s">
        <v>28</v>
      </c>
      <c r="F74" s="31">
        <f>F70+F73</f>
        <v>4907.42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1.95</v>
      </c>
      <c r="F77" s="11">
        <f>B77*D77</f>
        <v>6835.335</v>
      </c>
    </row>
    <row r="78" spans="1:6" ht="12.75">
      <c r="A78" s="4" t="s">
        <v>30</v>
      </c>
      <c r="F78" s="31">
        <f>SUM(F77)</f>
        <v>6835.335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33988.753388492085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1971.3476965325408</v>
      </c>
      <c r="I81" s="7"/>
    </row>
    <row r="82" spans="1:9" ht="12.75">
      <c r="A82" s="1"/>
      <c r="B82" s="36" t="s">
        <v>135</v>
      </c>
      <c r="C82" s="36"/>
      <c r="D82" s="1"/>
      <c r="E82" s="58"/>
      <c r="F82" s="59">
        <v>2510.69</v>
      </c>
      <c r="I82" s="7"/>
    </row>
    <row r="83" spans="1:9" ht="12.75">
      <c r="A83" s="1"/>
      <c r="B83" s="36" t="s">
        <v>136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137</v>
      </c>
      <c r="C84" s="36"/>
      <c r="D84" s="1"/>
      <c r="E84" s="58"/>
      <c r="F84" s="59">
        <v>3328.94</v>
      </c>
      <c r="I84" s="7"/>
    </row>
    <row r="85" spans="1:6" ht="15">
      <c r="A85" s="12" t="s">
        <v>33</v>
      </c>
      <c r="B85" s="12"/>
      <c r="C85" s="12"/>
      <c r="D85" s="12"/>
      <c r="E85" s="12"/>
      <c r="F85" s="35">
        <f>F80+F81+F82+F83+F84</f>
        <v>42325.47108502463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134</v>
      </c>
    </row>
    <row r="87" spans="1:6" ht="12.75">
      <c r="A87" s="13"/>
      <c r="B87" s="39">
        <v>42856</v>
      </c>
      <c r="C87" s="40">
        <v>198459</v>
      </c>
      <c r="D87" s="42">
        <f>F44</f>
        <v>61210.270000000004</v>
      </c>
      <c r="E87" s="42">
        <f>F85</f>
        <v>42325.47108502463</v>
      </c>
      <c r="F87" s="43">
        <f>C87+D87-E87</f>
        <v>217343.7989149754</v>
      </c>
    </row>
    <row r="89" spans="1:6" ht="13.5" thickBot="1">
      <c r="A89" t="s">
        <v>116</v>
      </c>
      <c r="C89" s="52">
        <v>42856</v>
      </c>
      <c r="D89" s="8" t="s">
        <v>117</v>
      </c>
      <c r="E89" s="52">
        <v>42886</v>
      </c>
      <c r="F89" t="s">
        <v>118</v>
      </c>
    </row>
    <row r="90" spans="1:7" ht="13.5" thickBot="1">
      <c r="A90" t="s">
        <v>119</v>
      </c>
      <c r="F90" s="53">
        <f>E87</f>
        <v>42325.47108502463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2017-08-21T12:54:09Z</cp:lastPrinted>
  <dcterms:created xsi:type="dcterms:W3CDTF">2008-08-18T07:30:19Z</dcterms:created>
  <dcterms:modified xsi:type="dcterms:W3CDTF">2017-09-01T13:08:58Z</dcterms:modified>
  <cp:category/>
  <cp:version/>
  <cp:contentType/>
  <cp:contentStatus/>
</cp:coreProperties>
</file>