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<sst xmlns="http://schemas.openxmlformats.org/spreadsheetml/2006/main" count="171" uniqueCount="151">
  <si>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</si>
  <si>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</si>
  <si>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</si>
  <si>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</si>
  <si>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</si>
  <si>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</si>
  <si>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</si>
  <si>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</si>
  <si>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</si>
  <si>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</si>
  <si>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</si>
  <si>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</si>
  <si>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</si>
  <si>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</si>
  <si>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</si>
  <si>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</si>
  <si>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</si>
  <si>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</si>
  <si>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</si>
  <si>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</si>
  <si>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</si>
  <si>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</si>
  <si>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</si>
  <si>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</si>
  <si>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</si>
  <si>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</si>
  <si>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</si>
  <si>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</si>
  <si>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</si>
  <si>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</si>
  <si>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</si>
  <si>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</si>
  <si>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</si>
  <si>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</si>
  <si>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</si>
  <si>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</si>
  <si>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</si>
  <si>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</si>
  <si>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</si>
  <si>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</si>
  <si>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</si>
  <si>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</si>
  <si>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</si>
  <si>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</si>
  <si>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</si>
  <si>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</si>
  <si>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</si>
  <si>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</si>
  <si>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</si>
  <si>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</si>
  <si>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</si>
  <si>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</si>
  <si>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</si>
  <si>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</si>
  <si>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</si>
  <si>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</si>
  <si>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</si>
  <si>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</si>
  <si>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</si>
  <si>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</si>
  <si>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</si>
  <si>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</si>
  <si>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</si>
  <si>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</si>
  <si>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</si>
  <si>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</si>
  <si>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</si>
  <si>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</si>
  <si>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</si>
  <si>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</si>
  <si>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</si>
  <si>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</si>
  <si>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</si>
  <si>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</si>
  <si>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</si>
  <si>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</si>
  <si>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</si>
  <si>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</si>
  <si>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</si>
  <si>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</si>
  <si>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</si>
  <si>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</si>
  <si>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</si>
  <si>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</si>
  <si>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</si>
  <si>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</si>
  <si>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</si>
  <si>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</si>
  <si>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</si>
  <si>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</si>
  <si>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</si>
  <si>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</si>
  <si>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</si>
  <si>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</si>
  <si>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</si>
  <si>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</si>
  <si>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</si>
  <si>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</si>
  <si>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</si>
  <si>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</si>
  <si>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</si>
  <si>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</si>
  <si>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</si>
  <si>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</si>
  <si>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</si>
  <si>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</si>
  <si>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</si>
  <si>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</si>
  <si>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</si>
  <si>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</si>
  <si>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</si>
  <si>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</si>
  <si>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</si>
  <si>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</si>
  <si>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</si>
  <si>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</si>
  <si>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</si>
  <si>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</si>
  <si>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</si>
  <si>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</si>
  <si>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</si>
  <si>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</si>
  <si>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</si>
  <si>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</si>
  <si>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</si>
  <si>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</si>
  <si>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</si>
  <si>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</si>
  <si>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</si>
  <si>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</si>
  <si>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</si>
  <si>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</si>
  <si>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</si>
  <si>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</si>
  <si>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</si>
  <si>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</si>
  <si>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</si>
  <si>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</si>
  <si>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</si>
  <si>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</si>
  <si>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ремонт двери со сваркой</t>
  </si>
  <si>
    <t xml:space="preserve">смена петель </t>
  </si>
  <si>
    <t>смена замка (1шт)</t>
  </si>
  <si>
    <t>петля</t>
  </si>
  <si>
    <t>2шт</t>
  </si>
  <si>
    <t>проушина</t>
  </si>
  <si>
    <t>замок</t>
  </si>
  <si>
    <t>1шт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</si>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</sst>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12</v>
      </c>
      <c r="K1" t="s">
        <v>65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138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519.328908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10.29</v>
      </c>
      <c r="M20" s="33">
        <f>SUM(M6:M19)</f>
        <v>1413.728694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30</v>
      </c>
      <c r="M24" s="32">
        <f>L24*114.3*1.202*1.15</f>
        <v>4739.906699999999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L25*114.3*1.202*1.15</f>
        <v>473.9906699999999</v>
      </c>
    </row>
    <row r="26" spans="1:13" ht="12.75">
      <c r="A26" t="s">
        <v>112</v>
      </c>
      <c r="J26" s="20">
        <v>3</v>
      </c>
      <c r="K26" s="20" t="s">
        <v>140</v>
      </c>
      <c r="L26" s="44">
        <v>3.63</v>
      </c>
      <c r="M26" s="32">
        <f t="shared" si="1"/>
        <v>573.5287106999999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141</v>
      </c>
      <c r="L27" s="25">
        <v>2</v>
      </c>
      <c r="M27" s="32">
        <f t="shared" si="1"/>
        <v>315.99377999999996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142</v>
      </c>
      <c r="L28" s="56">
        <v>1.07</v>
      </c>
      <c r="M28" s="32">
        <f t="shared" si="1"/>
        <v>169.05667229999997</v>
      </c>
    </row>
    <row r="29" spans="2:13" ht="12.75">
      <c r="B29" s="1"/>
      <c r="C29" s="8"/>
      <c r="D29" s="8"/>
      <c r="J29" s="20">
        <v>6</v>
      </c>
      <c r="K29" s="20" t="s">
        <v>148</v>
      </c>
      <c r="L29" s="25">
        <f>0.1*7.1</f>
        <v>0.71</v>
      </c>
      <c r="M29" s="32">
        <f t="shared" si="1"/>
        <v>112.17779189999997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40.410000000000004</v>
      </c>
      <c r="M36" s="33">
        <f>SUM(M24:M35)</f>
        <v>6384.654324899999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52336.48</f>
        <v>52336.48</v>
      </c>
      <c r="J40" s="20">
        <v>1</v>
      </c>
      <c r="K40" s="20" t="s">
        <v>143</v>
      </c>
      <c r="L40" s="25" t="s">
        <v>144</v>
      </c>
      <c r="M40" s="25">
        <f>2*42.46</f>
        <v>84.92</v>
      </c>
    </row>
    <row r="41" spans="1:13" ht="12.75">
      <c r="A41" t="s">
        <v>7</v>
      </c>
      <c r="F41" s="5">
        <v>52813.82</v>
      </c>
      <c r="J41" s="20">
        <v>2</v>
      </c>
      <c r="K41" s="20" t="s">
        <v>145</v>
      </c>
      <c r="L41" s="25" t="s">
        <v>144</v>
      </c>
      <c r="M41" s="25">
        <f>2*23.75</f>
        <v>47.5</v>
      </c>
    </row>
    <row r="42" spans="2:13" ht="12.75">
      <c r="B42" t="s">
        <v>8</v>
      </c>
      <c r="F42" s="9">
        <f>F41/F40</f>
        <v>1.0091205980990696</v>
      </c>
      <c r="J42" s="20">
        <v>3</v>
      </c>
      <c r="K42" s="20" t="s">
        <v>146</v>
      </c>
      <c r="L42" s="25" t="s">
        <v>147</v>
      </c>
      <c r="M42" s="25">
        <v>242.14</v>
      </c>
    </row>
    <row r="43" spans="1:13" ht="12.75">
      <c r="A43" t="s">
        <v>131</v>
      </c>
      <c r="F43" s="5">
        <f>250+400+250</f>
        <v>900</v>
      </c>
      <c r="J43" s="20">
        <v>4</v>
      </c>
      <c r="K43" s="20" t="s">
        <v>149</v>
      </c>
      <c r="L43" s="25" t="s">
        <v>150</v>
      </c>
      <c r="M43" s="25">
        <f>10*14.5</f>
        <v>145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53713.82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(800+133.33)*1.202+(1600+440)*1.202</f>
        <v>3573.9426599999997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0.53</v>
      </c>
      <c r="F51" s="11">
        <f>E51*E33</f>
        <v>1857.8090000000002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10635.21166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1.89</v>
      </c>
      <c r="E54">
        <v>0</v>
      </c>
      <c r="F54" s="11">
        <f>E33*D54</f>
        <v>6625.017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0.4</v>
      </c>
      <c r="E55" t="s">
        <v>14</v>
      </c>
      <c r="F55" s="11">
        <f>B55*D55</f>
        <v>377.88000000000005</v>
      </c>
      <c r="J55" s="20"/>
      <c r="K55" s="20"/>
      <c r="L55" s="30" t="s">
        <v>63</v>
      </c>
      <c r="M55" s="33">
        <f>SUM(M40:M54)</f>
        <v>519.56</v>
      </c>
    </row>
    <row r="56" spans="1:6" ht="12.75">
      <c r="A56" s="4" t="s">
        <v>17</v>
      </c>
      <c r="B56" s="4"/>
      <c r="C56" s="10"/>
      <c r="F56" s="31">
        <f>SUM(F54:F55)</f>
        <v>7002.897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166649</v>
      </c>
      <c r="D58">
        <v>228935.4</v>
      </c>
      <c r="E58">
        <v>3505.3</v>
      </c>
      <c r="F58" s="34">
        <f>C58/D58*E58</f>
        <v>2551.6138600670756</v>
      </c>
    </row>
    <row r="59" spans="1:6" ht="12.75">
      <c r="A59" t="s">
        <v>20</v>
      </c>
      <c r="F59" s="34">
        <f>M20</f>
        <v>1413.728694</v>
      </c>
    </row>
    <row r="60" spans="1:6" ht="12.75">
      <c r="A60" t="s">
        <v>21</v>
      </c>
      <c r="F60" s="11">
        <f>M36</f>
        <v>6384.654324899999</v>
      </c>
    </row>
    <row r="61" spans="1:6" ht="12.75">
      <c r="A61" t="s">
        <v>73</v>
      </c>
      <c r="F61" s="5">
        <f>2*600*1.202</f>
        <v>1442.3999999999999</v>
      </c>
    </row>
    <row r="62" spans="1:6" ht="12.75">
      <c r="A62" t="s">
        <v>22</v>
      </c>
      <c r="F62" s="11">
        <f>M55</f>
        <v>519.56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0.24</v>
      </c>
      <c r="E65" t="s">
        <v>14</v>
      </c>
      <c r="F65" s="11">
        <f>B65*D65</f>
        <v>841.272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0.87</v>
      </c>
      <c r="E67" s="49"/>
      <c r="F67" s="50">
        <f>D67*E33</f>
        <v>3049.6110000000003</v>
      </c>
    </row>
    <row r="68" spans="1:6" ht="12.75">
      <c r="A68" s="4" t="s">
        <v>70</v>
      </c>
      <c r="B68" s="4"/>
      <c r="C68" s="10"/>
      <c r="F68" s="31">
        <f>SUM(F58:F67)</f>
        <v>16202.839878967075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0.26</v>
      </c>
      <c r="E70" t="s">
        <v>14</v>
      </c>
      <c r="F70" s="11">
        <f>B70*D70</f>
        <v>911.378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1.34</v>
      </c>
      <c r="F73" s="11">
        <f>B73*D73</f>
        <v>4697.102000000001</v>
      </c>
    </row>
    <row r="74" spans="1:6" ht="12.75">
      <c r="A74" s="4" t="s">
        <v>28</v>
      </c>
      <c r="F74" s="31">
        <f>F70+F73</f>
        <v>5608.4800000000005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2.67</v>
      </c>
      <c r="F77" s="11">
        <f>B77*D77</f>
        <v>9359.151</v>
      </c>
    </row>
    <row r="78" spans="1:6" ht="12.75">
      <c r="A78" s="4" t="s">
        <v>30</v>
      </c>
      <c r="F78" s="31">
        <f>SUM(F77)</f>
        <v>9359.151</v>
      </c>
    </row>
    <row r="79" spans="1:6" ht="12.75">
      <c r="A79" s="45" t="s">
        <v>80</v>
      </c>
      <c r="B79" s="46"/>
      <c r="C79" s="46"/>
      <c r="D79" s="47">
        <v>2.44</v>
      </c>
      <c r="E79" s="46"/>
      <c r="F79" s="48">
        <f>D79*E33</f>
        <v>8552.932</v>
      </c>
    </row>
    <row r="80" spans="1:6" ht="12.75">
      <c r="A80" s="1" t="s">
        <v>31</v>
      </c>
      <c r="B80" s="1"/>
      <c r="F80" s="31">
        <f>F52+F56+F68+F74+F78+F79</f>
        <v>57361.511538967075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3326.96766926009</v>
      </c>
      <c r="I81" s="7"/>
    </row>
    <row r="82" spans="1:9" ht="12.75">
      <c r="A82" s="1"/>
      <c r="B82" s="36" t="s">
        <v>134</v>
      </c>
      <c r="C82" s="36"/>
      <c r="D82" s="1"/>
      <c r="E82" s="58"/>
      <c r="F82" s="59">
        <v>2510.69</v>
      </c>
      <c r="I82" s="7"/>
    </row>
    <row r="83" spans="1:9" ht="12.75">
      <c r="A83" s="1"/>
      <c r="B83" s="36" t="s">
        <v>135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136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67053.84920822717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137</v>
      </c>
    </row>
    <row r="87" spans="1:6" ht="12.75">
      <c r="A87" s="13"/>
      <c r="B87" s="39">
        <v>43435</v>
      </c>
      <c r="C87" s="40">
        <v>226868</v>
      </c>
      <c r="D87" s="42">
        <f>F44</f>
        <v>53713.82</v>
      </c>
      <c r="E87" s="42">
        <f>F85</f>
        <v>67053.84920822717</v>
      </c>
      <c r="F87" s="43">
        <f>C87+D87-E87</f>
        <v>213527.97079177282</v>
      </c>
    </row>
    <row r="89" spans="1:6" ht="13.5" thickBot="1">
      <c r="A89" t="s">
        <v>116</v>
      </c>
      <c r="C89" s="52">
        <v>43070</v>
      </c>
      <c r="D89" s="8" t="s">
        <v>117</v>
      </c>
      <c r="E89" s="52">
        <v>43100</v>
      </c>
      <c r="F89" t="s">
        <v>118</v>
      </c>
    </row>
    <row r="90" spans="1:7" ht="13.5" thickBot="1">
      <c r="A90" t="s">
        <v>119</v>
      </c>
      <c r="F90" s="53">
        <f>E87</f>
        <v>67053.84920822717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2017-08-21T12:54:09Z</cp:lastPrinted>
  <dcterms:created xsi:type="dcterms:W3CDTF">2008-08-18T07:30:19Z</dcterms:created>
  <dcterms:modified xsi:type="dcterms:W3CDTF">2018-03-28T06:06:27Z</dcterms:modified>
  <cp:category/>
  <cp:version/>
  <cp:contentType/>
  <cp:contentStatus/>
</cp:coreProperties>
</file>