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<sst xmlns="http://schemas.openxmlformats.org/spreadsheetml/2006/main" count="162" uniqueCount="139">
  <si>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</si>
  <si>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</si>
  <si>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</si>
  <si>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</si>
  <si>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</si>
  <si>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</si>
  <si>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</si>
  <si>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</si>
  <si>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</si>
  <si>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</si>
  <si>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</si>
  <si>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</si>
  <si>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</si>
  <si>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</si>
  <si>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</si>
  <si>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</si>
  <si>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</si>
  <si>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</si>
  <si>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</si>
  <si>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</si>
  <si>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</si>
  <si>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</si>
  <si>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</si>
  <si>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</si>
  <si>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</si>
  <si>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</si>
  <si>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</si>
  <si>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</si>
  <si>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</si>
  <si>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</si>
  <si>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</si>
  <si>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</si>
  <si>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</si>
  <si>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</si>
  <si>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</si>
  <si>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</si>
  <si>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</si>
  <si>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</si>
  <si>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</si>
  <si>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</si>
  <si>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</si>
  <si>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</si>
  <si>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</si>
  <si>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</si>
  <si>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</si>
  <si>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</si>
  <si>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</si>
  <si>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</si>
  <si>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</si>
  <si>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</si>
  <si>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</si>
  <si>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</si>
  <si>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</si>
  <si>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</si>
  <si>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</si>
  <si>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</si>
  <si>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</si>
  <si>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</si>
  <si>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</si>
  <si>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</si>
  <si>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</si>
  <si>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</si>
  <si>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</si>
  <si>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</si>
  <si>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</si>
  <si>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</si>
  <si>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</si>
  <si>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</si>
  <si>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</si>
  <si>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</si>
  <si>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</si>
  <si>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</si>
  <si>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</si>
  <si>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</si>
  <si>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</si>
  <si>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</si>
  <si>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</si>
  <si>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</si>
  <si>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</si>
  <si>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</si>
  <si>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</si>
  <si>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</si>
  <si>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</si>
  <si>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</si>
  <si>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</si>
  <si>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</si>
  <si>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</si>
  <si>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</si>
  <si>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</si>
  <si>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</si>
  <si>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</si>
  <si>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</si>
  <si>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</si>
  <si>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</si>
  <si>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</si>
  <si>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</si>
  <si>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</si>
  <si>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</si>
  <si>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</si>
  <si>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</si>
  <si>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</si>
  <si>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</si>
  <si>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</si>
  <si>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</si>
  <si>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</si>
  <si>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</si>
  <si>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</si>
  <si>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</si>
  <si>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</si>
  <si>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</si>
  <si>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</si>
  <si>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</si>
  <si>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</si>
  <si>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</si>
  <si>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</si>
  <si>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</si>
  <si>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</si>
  <si>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</si>
  <si>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</si>
  <si>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</si>
  <si>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</si>
  <si>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</si>
  <si>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</si>
  <si>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</si>
  <si>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</si>
  <si>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</si>
  <si>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</si>
  <si>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</si>
  <si>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</si>
  <si>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</si>
  <si>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</si>
  <si>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</si>
  <si>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БТИ тех-е заключение  (инвентаризация )</t>
  </si>
  <si>
    <t>смена ламп (9шт) п-д 1,3</t>
  </si>
  <si>
    <t>лампа</t>
  </si>
  <si>
    <t>9шт</t>
  </si>
  <si>
    <t>смена патрона (1шт) п-д1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</si>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</sst>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2</v>
      </c>
      <c r="K2" s="5" t="s">
        <v>130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28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1167.8030999999999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17.81</v>
      </c>
      <c r="M20" s="34">
        <f>SUM(M6:M19)</f>
        <v>2446.890966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133</v>
      </c>
      <c r="L24" s="46">
        <f>0.09*7.1</f>
        <v>0.6389999999999999</v>
      </c>
      <c r="M24" s="33">
        <f aca="true" t="shared" si="1" ref="M24:M34">L24*89.21*1.202*1.15</f>
        <v>78.79827413699998</v>
      </c>
    </row>
    <row r="25" spans="1:13" ht="12.75">
      <c r="A25" t="s">
        <v>112</v>
      </c>
      <c r="J25" s="20">
        <v>2</v>
      </c>
      <c r="K25" s="20" t="s">
        <v>136</v>
      </c>
      <c r="L25" s="46">
        <v>0.24</v>
      </c>
      <c r="M25" s="33">
        <f t="shared" si="1"/>
        <v>29.595595919999994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0.8789999999999999</v>
      </c>
      <c r="M35" s="34">
        <f>SUM(M24:M34)</f>
        <v>108.39387005699997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132</v>
      </c>
      <c r="L39" s="25"/>
      <c r="M39" s="25">
        <v>5307.61</v>
      </c>
    </row>
    <row r="40" spans="1:13" ht="12.75">
      <c r="A40" s="2" t="s">
        <v>6</v>
      </c>
      <c r="F40" s="11">
        <v>47060.16</v>
      </c>
      <c r="J40" s="20">
        <v>2</v>
      </c>
      <c r="K40" s="20" t="s">
        <v>134</v>
      </c>
      <c r="L40" s="25" t="s">
        <v>135</v>
      </c>
      <c r="M40" s="25">
        <f>9*13.3</f>
        <v>119.7</v>
      </c>
    </row>
    <row r="41" spans="1:13" ht="12.75">
      <c r="A41" t="s">
        <v>7</v>
      </c>
      <c r="F41" s="5">
        <v>44221.08</v>
      </c>
      <c r="J41" s="20">
        <v>3</v>
      </c>
      <c r="K41" s="20" t="s">
        <v>137</v>
      </c>
      <c r="L41" s="25" t="s">
        <v>138</v>
      </c>
      <c r="M41" s="25">
        <v>17.7</v>
      </c>
    </row>
    <row r="42" spans="2:13" ht="12.75">
      <c r="B42" t="s">
        <v>8</v>
      </c>
      <c r="F42" s="9">
        <f>F41/F40</f>
        <v>0.9396712633361213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45121.08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1163.6*1.202</f>
        <v>1398.6471999999999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7679.0972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1.78</v>
      </c>
      <c r="E54" s="13" t="s">
        <v>14</v>
      </c>
      <c r="F54" s="11">
        <f>E33*D54</f>
        <v>5627.1140000000005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5627.1140000000005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150190</v>
      </c>
      <c r="D58">
        <v>228935.4</v>
      </c>
      <c r="E58">
        <v>3161.3</v>
      </c>
      <c r="F58" s="35">
        <f>C58/D58*E58</f>
        <v>2073.9284837556797</v>
      </c>
      <c r="J58" s="20"/>
      <c r="K58" s="20"/>
      <c r="L58" s="31" t="s">
        <v>64</v>
      </c>
      <c r="M58" s="28">
        <f>SUM(M39:M57)</f>
        <v>5445.009999999999</v>
      </c>
    </row>
    <row r="59" spans="1:6" ht="12.75">
      <c r="A59" t="s">
        <v>20</v>
      </c>
      <c r="F59" s="35">
        <f>M20</f>
        <v>2446.890966</v>
      </c>
    </row>
    <row r="60" spans="1:6" ht="12.75">
      <c r="A60" t="s">
        <v>21</v>
      </c>
      <c r="F60" s="11">
        <f>M35</f>
        <v>108.39387005699997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5445.009999999999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3161.3</v>
      </c>
      <c r="C65" t="s">
        <v>13</v>
      </c>
      <c r="D65" s="11">
        <v>0.24</v>
      </c>
      <c r="E65" t="s">
        <v>14</v>
      </c>
      <c r="F65" s="11">
        <f>B65*D65</f>
        <v>758.712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10832.935319812677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0.27</v>
      </c>
      <c r="E70" t="s">
        <v>14</v>
      </c>
      <c r="F70" s="11">
        <f>B70*D70</f>
        <v>853.5510000000002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0.88</v>
      </c>
      <c r="E73" t="s">
        <v>14</v>
      </c>
      <c r="F73" s="11">
        <f>B73*D73</f>
        <v>2781.944</v>
      </c>
    </row>
    <row r="74" spans="1:6" ht="12.75">
      <c r="A74" s="4" t="s">
        <v>29</v>
      </c>
      <c r="F74" s="32">
        <f>F70+F73</f>
        <v>3635.495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1.9</v>
      </c>
      <c r="E77" t="s">
        <v>14</v>
      </c>
      <c r="F77" s="11">
        <f>B77*D77</f>
        <v>6006.47</v>
      </c>
    </row>
    <row r="78" spans="1:6" ht="12.75">
      <c r="A78" s="4" t="s">
        <v>31</v>
      </c>
      <c r="F78" s="32">
        <f>SUM(F77)</f>
        <v>6006.47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33781.11151981268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1959.3044681491353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35740.41598796182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42767</v>
      </c>
      <c r="C84" s="40">
        <v>-58972</v>
      </c>
      <c r="D84" s="43">
        <f>F44</f>
        <v>45121.08</v>
      </c>
      <c r="E84" s="43">
        <f>F82</f>
        <v>35740.41598796182</v>
      </c>
      <c r="F84" s="44">
        <f>C84+D84-E84</f>
        <v>-49591.335987961815</v>
      </c>
    </row>
    <row r="86" spans="1:6" ht="13.5" thickBot="1">
      <c r="A86" t="s">
        <v>85</v>
      </c>
      <c r="C86" s="54">
        <v>42767</v>
      </c>
      <c r="D86" s="8" t="s">
        <v>86</v>
      </c>
      <c r="E86" s="54">
        <v>42794</v>
      </c>
      <c r="F86" t="s">
        <v>87</v>
      </c>
    </row>
    <row r="87" spans="1:7" ht="13.5" thickBot="1">
      <c r="A87" t="s">
        <v>88</v>
      </c>
      <c r="F87" s="55">
        <f>E84</f>
        <v>35740.41598796182</v>
      </c>
      <c r="G87" t="s">
        <v>14</v>
      </c>
    </row>
    <row r="88" ht="12.75">
      <c r="A88" t="s">
        <v>89</v>
      </c>
    </row>
    <row r="89" ht="12.75">
      <c r="A89" t="s">
        <v>90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2015-01-29T11:08:44Z</cp:lastPrinted>
  <dcterms:created xsi:type="dcterms:W3CDTF">2008-08-18T07:30:19Z</dcterms:created>
  <dcterms:modified xsi:type="dcterms:W3CDTF">2017-05-11T12:24:49Z</dcterms:modified>
  <cp:category/>
  <cp:version/>
  <cp:contentType/>
  <cp:contentStatus/>
</cp:coreProperties>
</file>