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<sst xmlns="http://schemas.openxmlformats.org/spreadsheetml/2006/main" count="159" uniqueCount="136">
  <si>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</si>
  <si>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</si>
  <si>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</si>
  <si>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</si>
  <si>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</si>
  <si>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</si>
  <si>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</si>
  <si>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</si>
  <si>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</si>
  <si>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</si>
  <si>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</si>
  <si>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</si>
  <si>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</si>
  <si>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</si>
  <si>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</si>
  <si>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</si>
  <si>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</si>
  <si>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</si>
  <si>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</si>
  <si>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</si>
  <si>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</si>
  <si>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</si>
  <si>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</si>
  <si>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</si>
  <si>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</si>
  <si>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</si>
  <si>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</si>
  <si>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</si>
  <si>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</si>
  <si>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</si>
  <si>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</si>
  <si>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</si>
  <si>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</si>
  <si>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</si>
  <si>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</si>
  <si>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</si>
  <si>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</si>
  <si>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</si>
  <si>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</si>
  <si>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</si>
  <si>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</si>
  <si>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</si>
  <si>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</si>
  <si>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</si>
  <si>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</si>
  <si>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</si>
  <si>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</si>
  <si>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</si>
  <si>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</si>
  <si>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</si>
  <si>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</si>
  <si>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</si>
  <si>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</si>
  <si>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</si>
  <si>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</si>
  <si>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</si>
  <si>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</si>
  <si>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</si>
  <si>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</si>
  <si>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</si>
  <si>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</si>
  <si>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</si>
  <si>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</si>
  <si>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</si>
  <si>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</si>
  <si>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</si>
  <si>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</si>
  <si>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</si>
  <si>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</si>
  <si>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</si>
  <si>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</si>
  <si>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</si>
  <si>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</si>
  <si>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</si>
  <si>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</si>
  <si>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</si>
  <si>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</si>
  <si>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</si>
  <si>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</si>
  <si>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</si>
  <si>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</si>
  <si>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</si>
  <si>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</si>
  <si>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</si>
  <si>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</si>
  <si>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</si>
  <si>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</si>
  <si>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</si>
  <si>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</si>
  <si>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</si>
  <si>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</si>
  <si>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</si>
  <si>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</si>
  <si>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</si>
  <si>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</si>
  <si>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</si>
  <si>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</si>
  <si>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</si>
  <si>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</si>
  <si>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</si>
  <si>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</si>
  <si>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</si>
  <si>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</si>
  <si>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</si>
  <si>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</si>
  <si>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</si>
  <si>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</si>
  <si>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</si>
  <si>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</si>
  <si>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</si>
  <si>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</si>
  <si>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</si>
  <si>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</si>
  <si>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</si>
  <si>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</si>
  <si>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</si>
  <si>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</si>
  <si>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</si>
  <si>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</si>
  <si>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</si>
  <si>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</si>
  <si>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</si>
  <si>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</si>
  <si>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</si>
  <si>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</si>
  <si>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</si>
  <si>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</si>
  <si>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</si>
  <si>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</si>
  <si>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</si>
  <si>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</si>
  <si>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</si>
  <si>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</si>
  <si>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 xml:space="preserve">смена ламп (3шт) </t>
  </si>
  <si>
    <t>лампа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</si>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</sst>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90" zoomScaleNormal="90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131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130</v>
      </c>
      <c r="G5" s="8" t="s">
        <v>129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413.5396859999999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59.077098</v>
      </c>
    </row>
    <row r="14" spans="1:13" ht="12.75">
      <c r="A14" t="s">
        <v>96</v>
      </c>
      <c r="J14" s="20">
        <v>5</v>
      </c>
      <c r="K14" s="19" t="s">
        <v>50</v>
      </c>
      <c r="L14" s="25">
        <v>5.31</v>
      </c>
      <c r="M14" s="46">
        <f t="shared" si="0"/>
        <v>729.533466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0.21</v>
      </c>
      <c r="M16" s="46">
        <f t="shared" si="0"/>
        <v>28.851606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824.3315999999999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148.379688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16.54</v>
      </c>
      <c r="M20" s="33">
        <f>SUM(M6:M19)</f>
        <v>2272.407444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133</v>
      </c>
      <c r="L24" s="46">
        <f>0.03*7.1</f>
        <v>0.213</v>
      </c>
      <c r="M24" s="32">
        <f aca="true" t="shared" si="1" ref="M24:M34">L24*114.3*1.202*1.15</f>
        <v>33.65333757</v>
      </c>
    </row>
    <row r="25" spans="1:13" ht="12.75">
      <c r="A25" t="s">
        <v>106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0.213</v>
      </c>
      <c r="M35" s="33">
        <f>SUM(M24:M34)</f>
        <v>33.65333757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134</v>
      </c>
      <c r="L39" s="25" t="s">
        <v>135</v>
      </c>
      <c r="M39" s="25">
        <f>3*13.3</f>
        <v>39.900000000000006</v>
      </c>
    </row>
    <row r="40" spans="1:13" ht="12.75">
      <c r="A40" s="2" t="s">
        <v>6</v>
      </c>
      <c r="F40" s="11">
        <v>28623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24580.86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0.8587800020962163</v>
      </c>
      <c r="J42" s="20">
        <v>4</v>
      </c>
      <c r="K42" s="20"/>
      <c r="L42" s="25"/>
      <c r="M42" s="25"/>
    </row>
    <row r="43" spans="1:13" ht="12.75">
      <c r="A43" t="s">
        <v>127</v>
      </c>
      <c r="F43" s="11">
        <f>400+400+250</f>
        <v>1050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25630.86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2012.14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2973.7400000000002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1.78</v>
      </c>
      <c r="E54" t="s">
        <v>14</v>
      </c>
      <c r="F54" s="11">
        <f>E33*D54</f>
        <v>3636.184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3636.184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150190</v>
      </c>
      <c r="D58">
        <v>228935.4</v>
      </c>
      <c r="E58">
        <v>2042.8</v>
      </c>
      <c r="F58" s="34">
        <f>C58/D58*E58</f>
        <v>1340.1515536697252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2272.407444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33.65333757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39.900000000000006</v>
      </c>
      <c r="J62" s="20"/>
      <c r="K62" s="20"/>
      <c r="L62" s="30" t="s">
        <v>65</v>
      </c>
      <c r="M62" s="33">
        <f>SUM(M39:M61)</f>
        <v>39.900000000000006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0.24</v>
      </c>
      <c r="E65" s="44" t="s">
        <v>14</v>
      </c>
      <c r="F65" s="45">
        <f>B65*D65</f>
        <v>490.272</v>
      </c>
    </row>
    <row r="66" spans="1:6" ht="12.75">
      <c r="A66" s="51" t="s">
        <v>75</v>
      </c>
      <c r="B66" s="51"/>
      <c r="C66" s="51"/>
      <c r="D66" s="52"/>
      <c r="E66" s="51"/>
      <c r="F66" s="52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4176.384335239725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0.27</v>
      </c>
      <c r="E70" t="s">
        <v>14</v>
      </c>
      <c r="F70" s="11">
        <f>B70*D70</f>
        <v>551.556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0.88</v>
      </c>
      <c r="E73" t="s">
        <v>14</v>
      </c>
      <c r="F73" s="11">
        <f>B73*D73</f>
        <v>1797.664</v>
      </c>
    </row>
    <row r="74" spans="1:6" ht="12.75">
      <c r="A74" s="4" t="s">
        <v>29</v>
      </c>
      <c r="F74" s="31">
        <f>F70+F73</f>
        <v>2349.2200000000003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1.9</v>
      </c>
      <c r="E77" t="s">
        <v>14</v>
      </c>
      <c r="F77" s="11">
        <f>B77*D77</f>
        <v>3881.3199999999997</v>
      </c>
    </row>
    <row r="78" spans="1:6" ht="12.75">
      <c r="A78" s="4" t="s">
        <v>32</v>
      </c>
      <c r="F78" s="8">
        <f>SUM(F77)</f>
        <v>3881.3199999999997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17016.848335239727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986.977203443904</v>
      </c>
      <c r="G81" s="7"/>
      <c r="H81" s="7"/>
      <c r="I81" s="7"/>
    </row>
    <row r="82" spans="1:6" ht="15">
      <c r="A82" s="12" t="s">
        <v>35</v>
      </c>
      <c r="B82" s="12"/>
      <c r="C82" s="12"/>
      <c r="D82" s="12"/>
      <c r="E82" s="12"/>
      <c r="F82" s="36">
        <f>F80+F81</f>
        <v>18003.82553868363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132</v>
      </c>
    </row>
    <row r="84" spans="1:6" ht="12.75">
      <c r="A84" s="13"/>
      <c r="B84" s="39">
        <v>42767</v>
      </c>
      <c r="C84" s="40">
        <v>-432021</v>
      </c>
      <c r="D84" s="42">
        <f>F44</f>
        <v>25630.86</v>
      </c>
      <c r="E84" s="42">
        <f>F82</f>
        <v>18003.82553868363</v>
      </c>
      <c r="F84" s="43">
        <f>C84+D84-E84</f>
        <v>-424393.96553868364</v>
      </c>
    </row>
    <row r="86" spans="1:6" ht="13.5" thickBot="1">
      <c r="A86" t="s">
        <v>112</v>
      </c>
      <c r="C86" s="54">
        <v>42767</v>
      </c>
      <c r="D86" s="8" t="s">
        <v>113</v>
      </c>
      <c r="E86" s="54">
        <v>42794</v>
      </c>
      <c r="F86" t="s">
        <v>114</v>
      </c>
    </row>
    <row r="87" spans="1:7" ht="13.5" thickBot="1">
      <c r="A87" t="s">
        <v>115</v>
      </c>
      <c r="F87" s="55">
        <f>E84</f>
        <v>18003.82553868363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3" ht="12.75">
      <c r="A103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2017-01-21T08:24:27Z</cp:lastPrinted>
  <dcterms:created xsi:type="dcterms:W3CDTF">2008-08-18T07:30:19Z</dcterms:created>
  <dcterms:modified xsi:type="dcterms:W3CDTF">2017-05-11T10:06:43Z</dcterms:modified>
  <cp:category/>
  <cp:version/>
  <cp:contentType/>
  <cp:contentStatus/>
</cp:coreProperties>
</file>